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11988fd26f642c/Documents/eblast interline/"/>
    </mc:Choice>
  </mc:AlternateContent>
  <xr:revisionPtr revIDLastSave="0" documentId="8_{371D983D-5C16-45AC-8BA1-6A0A158829C3}" xr6:coauthVersionLast="47" xr6:coauthVersionMax="47" xr10:uidLastSave="{00000000-0000-0000-0000-000000000000}"/>
  <bookViews>
    <workbookView xWindow="760" yWindow="760" windowWidth="13350" windowHeight="8780" xr2:uid="{00000000-000D-0000-FFFF-FFFF00000000}"/>
  </bookViews>
  <sheets>
    <sheet name="Interline" sheetId="2" r:id="rId1"/>
    <sheet name="TIERS" sheetId="12" state="hidden" r:id="rId2"/>
    <sheet name="Cruise_Q" sheetId="13" state="hidden" r:id="rId3"/>
  </sheets>
  <definedNames>
    <definedName name="_xlnm._FilterDatabase" localSheetId="0" hidden="1">Interline!$A$6:$S$82</definedName>
    <definedName name="_xlnm.Print_Area" localSheetId="0">Interline!$A$1:$S$77</definedName>
    <definedName name="Query_from_OCE_REP" localSheetId="2" hidden="1">Cruise_Q!$A$1:$H$1308</definedName>
    <definedName name="Query_from_OCE_REP_1" localSheetId="2" hidden="1">Cruise_Q!$M$1:$O$895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3" l="1"/>
  <c r="G3" i="13"/>
  <c r="G4" i="13"/>
  <c r="G5" i="13"/>
  <c r="G6" i="13"/>
  <c r="G7" i="13"/>
  <c r="G8" i="13"/>
  <c r="K8" i="13" s="1"/>
  <c r="G9" i="13"/>
  <c r="G10" i="13"/>
  <c r="G11" i="13"/>
  <c r="G12" i="13"/>
  <c r="G13" i="13"/>
  <c r="G14" i="13"/>
  <c r="G15" i="13"/>
  <c r="G16" i="13"/>
  <c r="K16" i="13" s="1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K32" i="13" s="1"/>
  <c r="G33" i="13"/>
  <c r="G34" i="13"/>
  <c r="G35" i="13"/>
  <c r="G36" i="13"/>
  <c r="G37" i="13"/>
  <c r="G38" i="13"/>
  <c r="G39" i="13"/>
  <c r="G40" i="13"/>
  <c r="K40" i="13" s="1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K56" i="13" s="1"/>
  <c r="G57" i="13"/>
  <c r="G58" i="13"/>
  <c r="G59" i="13"/>
  <c r="G60" i="13"/>
  <c r="G61" i="13"/>
  <c r="G62" i="13"/>
  <c r="G63" i="13"/>
  <c r="G64" i="13"/>
  <c r="K64" i="13" s="1"/>
  <c r="G65" i="13"/>
  <c r="G66" i="13"/>
  <c r="G67" i="13"/>
  <c r="G68" i="13"/>
  <c r="G69" i="13"/>
  <c r="G70" i="13"/>
  <c r="G71" i="13"/>
  <c r="G72" i="13"/>
  <c r="K72" i="13" s="1"/>
  <c r="G73" i="13"/>
  <c r="G74" i="13"/>
  <c r="G75" i="13"/>
  <c r="G76" i="13"/>
  <c r="G77" i="13"/>
  <c r="G78" i="13"/>
  <c r="G79" i="13"/>
  <c r="G80" i="13"/>
  <c r="K80" i="13" s="1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K96" i="13" s="1"/>
  <c r="G97" i="13"/>
  <c r="G98" i="13"/>
  <c r="G99" i="13"/>
  <c r="G100" i="13"/>
  <c r="G101" i="13"/>
  <c r="G102" i="13"/>
  <c r="G103" i="13"/>
  <c r="G104" i="13"/>
  <c r="K104" i="13" s="1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K120" i="13" s="1"/>
  <c r="G121" i="13"/>
  <c r="G122" i="13"/>
  <c r="G123" i="13"/>
  <c r="G124" i="13"/>
  <c r="G125" i="13"/>
  <c r="G126" i="13"/>
  <c r="G127" i="13"/>
  <c r="G128" i="13"/>
  <c r="K128" i="13" s="1"/>
  <c r="G129" i="13"/>
  <c r="G130" i="13"/>
  <c r="G131" i="13"/>
  <c r="G132" i="13"/>
  <c r="G133" i="13"/>
  <c r="G134" i="13"/>
  <c r="G135" i="13"/>
  <c r="G136" i="13"/>
  <c r="K136" i="13" s="1"/>
  <c r="G137" i="13"/>
  <c r="G138" i="13"/>
  <c r="G139" i="13"/>
  <c r="G140" i="13"/>
  <c r="G141" i="13"/>
  <c r="G142" i="13"/>
  <c r="G143" i="13"/>
  <c r="G144" i="13"/>
  <c r="K144" i="13" s="1"/>
  <c r="G145" i="13"/>
  <c r="G146" i="13"/>
  <c r="G147" i="13"/>
  <c r="G148" i="13"/>
  <c r="G149" i="13"/>
  <c r="G150" i="13"/>
  <c r="G151" i="13"/>
  <c r="G152" i="13"/>
  <c r="K152" i="13" s="1"/>
  <c r="G153" i="13"/>
  <c r="G154" i="13"/>
  <c r="G155" i="13"/>
  <c r="G156" i="13"/>
  <c r="G157" i="13"/>
  <c r="G158" i="13"/>
  <c r="G159" i="13"/>
  <c r="G160" i="13"/>
  <c r="K160" i="13" s="1"/>
  <c r="G161" i="13"/>
  <c r="G162" i="13"/>
  <c r="G163" i="13"/>
  <c r="G164" i="13"/>
  <c r="G165" i="13"/>
  <c r="G166" i="13"/>
  <c r="G167" i="13"/>
  <c r="G168" i="13"/>
  <c r="K168" i="13" s="1"/>
  <c r="G169" i="13"/>
  <c r="G170" i="13"/>
  <c r="G171" i="13"/>
  <c r="G172" i="13"/>
  <c r="G173" i="13"/>
  <c r="G174" i="13"/>
  <c r="G175" i="13"/>
  <c r="G176" i="13"/>
  <c r="K176" i="13" s="1"/>
  <c r="G177" i="13"/>
  <c r="G178" i="13"/>
  <c r="G179" i="13"/>
  <c r="G180" i="13"/>
  <c r="G181" i="13"/>
  <c r="G182" i="13"/>
  <c r="G183" i="13"/>
  <c r="G184" i="13"/>
  <c r="K184" i="13" s="1"/>
  <c r="G185" i="13"/>
  <c r="G186" i="13"/>
  <c r="G187" i="13"/>
  <c r="G188" i="13"/>
  <c r="G189" i="13"/>
  <c r="G190" i="13"/>
  <c r="G191" i="13"/>
  <c r="G192" i="13"/>
  <c r="K192" i="13" s="1"/>
  <c r="G193" i="13"/>
  <c r="G194" i="13"/>
  <c r="G195" i="13"/>
  <c r="G196" i="13"/>
  <c r="G197" i="13"/>
  <c r="G198" i="13"/>
  <c r="G199" i="13"/>
  <c r="G200" i="13"/>
  <c r="K200" i="13" s="1"/>
  <c r="G201" i="13"/>
  <c r="G202" i="13"/>
  <c r="G203" i="13"/>
  <c r="G204" i="13"/>
  <c r="G205" i="13"/>
  <c r="G206" i="13"/>
  <c r="G207" i="13"/>
  <c r="G208" i="13"/>
  <c r="K208" i="13" s="1"/>
  <c r="G209" i="13"/>
  <c r="G210" i="13"/>
  <c r="G211" i="13"/>
  <c r="G212" i="13"/>
  <c r="G213" i="13"/>
  <c r="G214" i="13"/>
  <c r="G215" i="13"/>
  <c r="G216" i="13"/>
  <c r="K216" i="13" s="1"/>
  <c r="G217" i="13"/>
  <c r="G218" i="13"/>
  <c r="G219" i="13"/>
  <c r="G220" i="13"/>
  <c r="G221" i="13"/>
  <c r="G222" i="13"/>
  <c r="G223" i="13"/>
  <c r="G224" i="13"/>
  <c r="K224" i="13" s="1"/>
  <c r="G225" i="13"/>
  <c r="G226" i="13"/>
  <c r="G227" i="13"/>
  <c r="G228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K240" i="13" s="1"/>
  <c r="G241" i="13"/>
  <c r="G242" i="13"/>
  <c r="G243" i="13"/>
  <c r="G244" i="13"/>
  <c r="G245" i="13"/>
  <c r="G246" i="13"/>
  <c r="G247" i="13"/>
  <c r="G248" i="13"/>
  <c r="K248" i="13" s="1"/>
  <c r="G249" i="13"/>
  <c r="G250" i="13"/>
  <c r="G251" i="13"/>
  <c r="G252" i="13"/>
  <c r="G253" i="13"/>
  <c r="G254" i="13"/>
  <c r="G255" i="13"/>
  <c r="G256" i="13"/>
  <c r="K256" i="13" s="1"/>
  <c r="G257" i="13"/>
  <c r="G258" i="13"/>
  <c r="G259" i="13"/>
  <c r="G260" i="13"/>
  <c r="G261" i="13"/>
  <c r="G262" i="13"/>
  <c r="G263" i="13"/>
  <c r="G264" i="13"/>
  <c r="K264" i="13" s="1"/>
  <c r="G265" i="13"/>
  <c r="G266" i="13"/>
  <c r="G267" i="13"/>
  <c r="G268" i="13"/>
  <c r="G269" i="13"/>
  <c r="G270" i="13"/>
  <c r="G271" i="13"/>
  <c r="G272" i="13"/>
  <c r="K272" i="13" s="1"/>
  <c r="G273" i="13"/>
  <c r="G274" i="13"/>
  <c r="G275" i="13"/>
  <c r="G276" i="13"/>
  <c r="G277" i="13"/>
  <c r="G278" i="13"/>
  <c r="G279" i="13"/>
  <c r="G280" i="13"/>
  <c r="K280" i="13" s="1"/>
  <c r="G281" i="13"/>
  <c r="G282" i="13"/>
  <c r="G283" i="13"/>
  <c r="G284" i="13"/>
  <c r="G285" i="13"/>
  <c r="G286" i="13"/>
  <c r="G287" i="13"/>
  <c r="G288" i="13"/>
  <c r="K288" i="13" s="1"/>
  <c r="G289" i="13"/>
  <c r="G290" i="13"/>
  <c r="G291" i="13"/>
  <c r="G292" i="13"/>
  <c r="G293" i="13"/>
  <c r="G294" i="13"/>
  <c r="G295" i="13"/>
  <c r="G296" i="13"/>
  <c r="K296" i="13" s="1"/>
  <c r="G297" i="13"/>
  <c r="G298" i="13"/>
  <c r="G299" i="13"/>
  <c r="G300" i="13"/>
  <c r="G301" i="13"/>
  <c r="G302" i="13"/>
  <c r="G303" i="13"/>
  <c r="G304" i="13"/>
  <c r="K304" i="13" s="1"/>
  <c r="G305" i="13"/>
  <c r="G306" i="13"/>
  <c r="G307" i="13"/>
  <c r="G308" i="13"/>
  <c r="G309" i="13"/>
  <c r="G310" i="13"/>
  <c r="G311" i="13"/>
  <c r="G312" i="13"/>
  <c r="K312" i="13" s="1"/>
  <c r="G313" i="13"/>
  <c r="G314" i="13"/>
  <c r="G315" i="13"/>
  <c r="G316" i="13"/>
  <c r="G317" i="13"/>
  <c r="G318" i="13"/>
  <c r="G319" i="13"/>
  <c r="G320" i="13"/>
  <c r="K320" i="13" s="1"/>
  <c r="G321" i="13"/>
  <c r="G322" i="13"/>
  <c r="G323" i="13"/>
  <c r="G324" i="13"/>
  <c r="G325" i="13"/>
  <c r="G326" i="13"/>
  <c r="G327" i="13"/>
  <c r="G328" i="13"/>
  <c r="K328" i="13" s="1"/>
  <c r="G329" i="13"/>
  <c r="G330" i="13"/>
  <c r="G331" i="13"/>
  <c r="G332" i="13"/>
  <c r="G333" i="13"/>
  <c r="G334" i="13"/>
  <c r="G335" i="13"/>
  <c r="G336" i="13"/>
  <c r="K336" i="13" s="1"/>
  <c r="G337" i="13"/>
  <c r="G338" i="13"/>
  <c r="G339" i="13"/>
  <c r="G340" i="13"/>
  <c r="G341" i="13"/>
  <c r="G342" i="13"/>
  <c r="G343" i="13"/>
  <c r="G344" i="13"/>
  <c r="K344" i="13" s="1"/>
  <c r="G345" i="13"/>
  <c r="G346" i="13"/>
  <c r="G347" i="13"/>
  <c r="G348" i="13"/>
  <c r="G349" i="13"/>
  <c r="G350" i="13"/>
  <c r="G351" i="13"/>
  <c r="G352" i="13"/>
  <c r="K352" i="13" s="1"/>
  <c r="G353" i="13"/>
  <c r="G354" i="13"/>
  <c r="G355" i="13"/>
  <c r="G356" i="13"/>
  <c r="G357" i="13"/>
  <c r="G358" i="13"/>
  <c r="G359" i="13"/>
  <c r="G360" i="13"/>
  <c r="K360" i="13" s="1"/>
  <c r="G361" i="13"/>
  <c r="G362" i="13"/>
  <c r="G363" i="13"/>
  <c r="G364" i="13"/>
  <c r="G365" i="13"/>
  <c r="G366" i="13"/>
  <c r="G367" i="13"/>
  <c r="G368" i="13"/>
  <c r="K368" i="13" s="1"/>
  <c r="G369" i="13"/>
  <c r="G370" i="13"/>
  <c r="G371" i="13"/>
  <c r="G372" i="13"/>
  <c r="G373" i="13"/>
  <c r="G374" i="13"/>
  <c r="G375" i="13"/>
  <c r="G376" i="13"/>
  <c r="K376" i="13" s="1"/>
  <c r="G377" i="13"/>
  <c r="G378" i="13"/>
  <c r="G379" i="13"/>
  <c r="G380" i="13"/>
  <c r="G381" i="13"/>
  <c r="G382" i="13"/>
  <c r="G383" i="13"/>
  <c r="G384" i="13"/>
  <c r="K384" i="13" s="1"/>
  <c r="G385" i="13"/>
  <c r="G386" i="13"/>
  <c r="G387" i="13"/>
  <c r="G388" i="13"/>
  <c r="G389" i="13"/>
  <c r="G390" i="13"/>
  <c r="G391" i="13"/>
  <c r="G392" i="13"/>
  <c r="K392" i="13" s="1"/>
  <c r="G393" i="13"/>
  <c r="G394" i="13"/>
  <c r="G395" i="13"/>
  <c r="G396" i="13"/>
  <c r="G397" i="13"/>
  <c r="G398" i="13"/>
  <c r="G399" i="13"/>
  <c r="G400" i="13"/>
  <c r="K400" i="13" s="1"/>
  <c r="G401" i="13"/>
  <c r="G402" i="13"/>
  <c r="G403" i="13"/>
  <c r="G404" i="13"/>
  <c r="G405" i="13"/>
  <c r="G406" i="13"/>
  <c r="G407" i="13"/>
  <c r="G408" i="13"/>
  <c r="K408" i="13" s="1"/>
  <c r="G409" i="13"/>
  <c r="G410" i="13"/>
  <c r="G411" i="13"/>
  <c r="G412" i="13"/>
  <c r="G413" i="13"/>
  <c r="G414" i="13"/>
  <c r="G415" i="13"/>
  <c r="G416" i="13"/>
  <c r="K416" i="13" s="1"/>
  <c r="G417" i="13"/>
  <c r="G418" i="13"/>
  <c r="G419" i="13"/>
  <c r="G420" i="13"/>
  <c r="G421" i="13"/>
  <c r="G422" i="13"/>
  <c r="G423" i="13"/>
  <c r="G424" i="13"/>
  <c r="K424" i="13" s="1"/>
  <c r="G425" i="13"/>
  <c r="G426" i="13"/>
  <c r="G427" i="13"/>
  <c r="G428" i="13"/>
  <c r="G429" i="13"/>
  <c r="G430" i="13"/>
  <c r="G431" i="13"/>
  <c r="G432" i="13"/>
  <c r="K432" i="13" s="1"/>
  <c r="G433" i="13"/>
  <c r="G434" i="13"/>
  <c r="G435" i="13"/>
  <c r="G436" i="13"/>
  <c r="G437" i="13"/>
  <c r="G438" i="13"/>
  <c r="G439" i="13"/>
  <c r="G440" i="13"/>
  <c r="K440" i="13" s="1"/>
  <c r="G441" i="13"/>
  <c r="G442" i="13"/>
  <c r="G443" i="13"/>
  <c r="G444" i="13"/>
  <c r="G445" i="13"/>
  <c r="G446" i="13"/>
  <c r="G447" i="13"/>
  <c r="G448" i="13"/>
  <c r="K448" i="13" s="1"/>
  <c r="G449" i="13"/>
  <c r="G450" i="13"/>
  <c r="G451" i="13"/>
  <c r="G452" i="13"/>
  <c r="G453" i="13"/>
  <c r="G454" i="13"/>
  <c r="G455" i="13"/>
  <c r="G456" i="13"/>
  <c r="K456" i="13" s="1"/>
  <c r="G457" i="13"/>
  <c r="G458" i="13"/>
  <c r="G459" i="13"/>
  <c r="G460" i="13"/>
  <c r="G461" i="13"/>
  <c r="G462" i="13"/>
  <c r="G463" i="13"/>
  <c r="G464" i="13"/>
  <c r="K464" i="13" s="1"/>
  <c r="G465" i="13"/>
  <c r="G466" i="13"/>
  <c r="G467" i="13"/>
  <c r="G468" i="13"/>
  <c r="G469" i="13"/>
  <c r="G470" i="13"/>
  <c r="G471" i="13"/>
  <c r="G472" i="13"/>
  <c r="K472" i="13" s="1"/>
  <c r="G473" i="13"/>
  <c r="G474" i="13"/>
  <c r="G475" i="13"/>
  <c r="G476" i="13"/>
  <c r="G477" i="13"/>
  <c r="G478" i="13"/>
  <c r="G479" i="13"/>
  <c r="G480" i="13"/>
  <c r="K480" i="13" s="1"/>
  <c r="G481" i="13"/>
  <c r="G482" i="13"/>
  <c r="G483" i="13"/>
  <c r="G484" i="13"/>
  <c r="G485" i="13"/>
  <c r="G486" i="13"/>
  <c r="G487" i="13"/>
  <c r="G488" i="13"/>
  <c r="K488" i="13" s="1"/>
  <c r="G489" i="13"/>
  <c r="G490" i="13"/>
  <c r="G491" i="13"/>
  <c r="G492" i="13"/>
  <c r="G493" i="13"/>
  <c r="G494" i="13"/>
  <c r="G495" i="13"/>
  <c r="G496" i="13"/>
  <c r="K496" i="13" s="1"/>
  <c r="G497" i="13"/>
  <c r="G498" i="13"/>
  <c r="G499" i="13"/>
  <c r="G500" i="13"/>
  <c r="G501" i="13"/>
  <c r="G502" i="13"/>
  <c r="G503" i="13"/>
  <c r="G504" i="13"/>
  <c r="K504" i="13" s="1"/>
  <c r="G505" i="13"/>
  <c r="G506" i="13"/>
  <c r="G507" i="13"/>
  <c r="G508" i="13"/>
  <c r="G509" i="13"/>
  <c r="G510" i="13"/>
  <c r="G511" i="13"/>
  <c r="G512" i="13"/>
  <c r="K512" i="13" s="1"/>
  <c r="G513" i="13"/>
  <c r="G514" i="13"/>
  <c r="G515" i="13"/>
  <c r="G516" i="13"/>
  <c r="G517" i="13"/>
  <c r="G518" i="13"/>
  <c r="G519" i="13"/>
  <c r="G520" i="13"/>
  <c r="G521" i="13"/>
  <c r="G522" i="13"/>
  <c r="G523" i="13"/>
  <c r="G524" i="13"/>
  <c r="G525" i="13"/>
  <c r="G526" i="13"/>
  <c r="G527" i="13"/>
  <c r="G528" i="13"/>
  <c r="K528" i="13" s="1"/>
  <c r="G529" i="13"/>
  <c r="G530" i="13"/>
  <c r="G531" i="13"/>
  <c r="G532" i="13"/>
  <c r="G533" i="13"/>
  <c r="G534" i="13"/>
  <c r="G535" i="13"/>
  <c r="G536" i="13"/>
  <c r="K536" i="13" s="1"/>
  <c r="G537" i="13"/>
  <c r="G538" i="13"/>
  <c r="G539" i="13"/>
  <c r="G540" i="13"/>
  <c r="G541" i="13"/>
  <c r="G542" i="13"/>
  <c r="G543" i="13"/>
  <c r="G544" i="13"/>
  <c r="K544" i="13" s="1"/>
  <c r="G545" i="13"/>
  <c r="G546" i="13"/>
  <c r="G547" i="13"/>
  <c r="G548" i="13"/>
  <c r="G549" i="13"/>
  <c r="G550" i="13"/>
  <c r="G551" i="13"/>
  <c r="G552" i="13"/>
  <c r="K552" i="13" s="1"/>
  <c r="G553" i="13"/>
  <c r="G554" i="13"/>
  <c r="G555" i="13"/>
  <c r="G556" i="13"/>
  <c r="G557" i="13"/>
  <c r="G558" i="13"/>
  <c r="G559" i="13"/>
  <c r="G560" i="13"/>
  <c r="K560" i="13" s="1"/>
  <c r="G561" i="13"/>
  <c r="G562" i="13"/>
  <c r="G563" i="13"/>
  <c r="G564" i="13"/>
  <c r="G565" i="13"/>
  <c r="G566" i="13"/>
  <c r="G567" i="13"/>
  <c r="G568" i="13"/>
  <c r="K568" i="13" s="1"/>
  <c r="G569" i="13"/>
  <c r="G570" i="13"/>
  <c r="G571" i="13"/>
  <c r="G572" i="13"/>
  <c r="G573" i="13"/>
  <c r="G574" i="13"/>
  <c r="G575" i="13"/>
  <c r="G576" i="13"/>
  <c r="K576" i="13" s="1"/>
  <c r="G577" i="13"/>
  <c r="G578" i="13"/>
  <c r="G579" i="13"/>
  <c r="G580" i="13"/>
  <c r="G581" i="13"/>
  <c r="G582" i="13"/>
  <c r="G583" i="13"/>
  <c r="G584" i="13"/>
  <c r="K584" i="13" s="1"/>
  <c r="G585" i="13"/>
  <c r="G586" i="13"/>
  <c r="G587" i="13"/>
  <c r="G588" i="13"/>
  <c r="G589" i="13"/>
  <c r="G590" i="13"/>
  <c r="G591" i="13"/>
  <c r="G592" i="13"/>
  <c r="K592" i="13" s="1"/>
  <c r="G593" i="13"/>
  <c r="G594" i="13"/>
  <c r="G595" i="13"/>
  <c r="G596" i="13"/>
  <c r="G597" i="13"/>
  <c r="G598" i="13"/>
  <c r="G599" i="13"/>
  <c r="G600" i="13"/>
  <c r="K600" i="13" s="1"/>
  <c r="G601" i="13"/>
  <c r="G602" i="13"/>
  <c r="G603" i="13"/>
  <c r="G604" i="13"/>
  <c r="G605" i="13"/>
  <c r="G606" i="13"/>
  <c r="G607" i="13"/>
  <c r="G608" i="13"/>
  <c r="K608" i="13" s="1"/>
  <c r="G609" i="13"/>
  <c r="G610" i="13"/>
  <c r="G611" i="13"/>
  <c r="G612" i="13"/>
  <c r="G613" i="13"/>
  <c r="G614" i="13"/>
  <c r="G615" i="13"/>
  <c r="G616" i="13"/>
  <c r="K616" i="13" s="1"/>
  <c r="G617" i="13"/>
  <c r="G618" i="13"/>
  <c r="G619" i="13"/>
  <c r="G620" i="13"/>
  <c r="G621" i="13"/>
  <c r="G622" i="13"/>
  <c r="G623" i="13"/>
  <c r="G624" i="13"/>
  <c r="K624" i="13" s="1"/>
  <c r="G625" i="13"/>
  <c r="G626" i="13"/>
  <c r="G627" i="13"/>
  <c r="G628" i="13"/>
  <c r="G629" i="13"/>
  <c r="G630" i="13"/>
  <c r="G631" i="13"/>
  <c r="G632" i="13"/>
  <c r="K632" i="13" s="1"/>
  <c r="G633" i="13"/>
  <c r="G634" i="13"/>
  <c r="G635" i="13"/>
  <c r="G636" i="13"/>
  <c r="G637" i="13"/>
  <c r="G638" i="13"/>
  <c r="G639" i="13"/>
  <c r="G640" i="13"/>
  <c r="K640" i="13" s="1"/>
  <c r="G641" i="13"/>
  <c r="G642" i="13"/>
  <c r="G643" i="13"/>
  <c r="G644" i="13"/>
  <c r="G645" i="13"/>
  <c r="G646" i="13"/>
  <c r="G647" i="13"/>
  <c r="G648" i="13"/>
  <c r="K648" i="13" s="1"/>
  <c r="G649" i="13"/>
  <c r="G650" i="13"/>
  <c r="G651" i="13"/>
  <c r="G652" i="13"/>
  <c r="G653" i="13"/>
  <c r="G654" i="13"/>
  <c r="G655" i="13"/>
  <c r="G656" i="13"/>
  <c r="K656" i="13" s="1"/>
  <c r="G657" i="13"/>
  <c r="G658" i="13"/>
  <c r="G659" i="13"/>
  <c r="G660" i="13"/>
  <c r="G661" i="13"/>
  <c r="G662" i="13"/>
  <c r="G663" i="13"/>
  <c r="G664" i="13"/>
  <c r="K664" i="13" s="1"/>
  <c r="G665" i="13"/>
  <c r="G666" i="13"/>
  <c r="G667" i="13"/>
  <c r="G668" i="13"/>
  <c r="G669" i="13"/>
  <c r="G670" i="13"/>
  <c r="G671" i="13"/>
  <c r="G672" i="13"/>
  <c r="K672" i="13" s="1"/>
  <c r="G673" i="13"/>
  <c r="G674" i="13"/>
  <c r="G675" i="13"/>
  <c r="G676" i="13"/>
  <c r="G677" i="13"/>
  <c r="G678" i="13"/>
  <c r="G679" i="13"/>
  <c r="G680" i="13"/>
  <c r="K680" i="13" s="1"/>
  <c r="G681" i="13"/>
  <c r="G682" i="13"/>
  <c r="G683" i="13"/>
  <c r="G684" i="13"/>
  <c r="G685" i="13"/>
  <c r="G686" i="13"/>
  <c r="G687" i="13"/>
  <c r="G688" i="13"/>
  <c r="K688" i="13" s="1"/>
  <c r="G689" i="13"/>
  <c r="G690" i="13"/>
  <c r="G691" i="13"/>
  <c r="G692" i="13"/>
  <c r="G693" i="13"/>
  <c r="G694" i="13"/>
  <c r="G695" i="13"/>
  <c r="G696" i="13"/>
  <c r="K696" i="13" s="1"/>
  <c r="G697" i="13"/>
  <c r="G698" i="13"/>
  <c r="G699" i="13"/>
  <c r="G700" i="13"/>
  <c r="G701" i="13"/>
  <c r="G702" i="13"/>
  <c r="G703" i="13"/>
  <c r="G704" i="13"/>
  <c r="K704" i="13" s="1"/>
  <c r="G705" i="13"/>
  <c r="G706" i="13"/>
  <c r="G707" i="13"/>
  <c r="G708" i="13"/>
  <c r="G709" i="13"/>
  <c r="G710" i="13"/>
  <c r="G711" i="13"/>
  <c r="G712" i="13"/>
  <c r="K712" i="13" s="1"/>
  <c r="G713" i="13"/>
  <c r="G714" i="13"/>
  <c r="G715" i="13"/>
  <c r="G716" i="13"/>
  <c r="G717" i="13"/>
  <c r="G718" i="13"/>
  <c r="G719" i="13"/>
  <c r="G720" i="13"/>
  <c r="K720" i="13" s="1"/>
  <c r="G721" i="13"/>
  <c r="G722" i="13"/>
  <c r="G723" i="13"/>
  <c r="G724" i="13"/>
  <c r="G725" i="13"/>
  <c r="G726" i="13"/>
  <c r="G727" i="13"/>
  <c r="G728" i="13"/>
  <c r="K728" i="13" s="1"/>
  <c r="G729" i="13"/>
  <c r="G730" i="13"/>
  <c r="G731" i="13"/>
  <c r="G732" i="13"/>
  <c r="G733" i="13"/>
  <c r="G734" i="13"/>
  <c r="G735" i="13"/>
  <c r="G736" i="13"/>
  <c r="K736" i="13" s="1"/>
  <c r="G737" i="13"/>
  <c r="G738" i="13"/>
  <c r="G739" i="13"/>
  <c r="G740" i="13"/>
  <c r="G741" i="13"/>
  <c r="G742" i="13"/>
  <c r="G743" i="13"/>
  <c r="G744" i="13"/>
  <c r="K744" i="13" s="1"/>
  <c r="G745" i="13"/>
  <c r="G746" i="13"/>
  <c r="G747" i="13"/>
  <c r="G748" i="13"/>
  <c r="G749" i="13"/>
  <c r="G750" i="13"/>
  <c r="G751" i="13"/>
  <c r="G752" i="13"/>
  <c r="K752" i="13" s="1"/>
  <c r="G753" i="13"/>
  <c r="G754" i="13"/>
  <c r="G755" i="13"/>
  <c r="G756" i="13"/>
  <c r="G757" i="13"/>
  <c r="G758" i="13"/>
  <c r="G759" i="13"/>
  <c r="G760" i="13"/>
  <c r="K760" i="13" s="1"/>
  <c r="G761" i="13"/>
  <c r="G762" i="13"/>
  <c r="G763" i="13"/>
  <c r="G764" i="13"/>
  <c r="G765" i="13"/>
  <c r="G766" i="13"/>
  <c r="G767" i="13"/>
  <c r="G768" i="13"/>
  <c r="K768" i="13" s="1"/>
  <c r="G769" i="13"/>
  <c r="G770" i="13"/>
  <c r="G771" i="13"/>
  <c r="G772" i="13"/>
  <c r="G773" i="13"/>
  <c r="G774" i="13"/>
  <c r="G775" i="13"/>
  <c r="G776" i="13"/>
  <c r="K776" i="13" s="1"/>
  <c r="G777" i="13"/>
  <c r="G778" i="13"/>
  <c r="G779" i="13"/>
  <c r="G780" i="13"/>
  <c r="G781" i="13"/>
  <c r="G782" i="13"/>
  <c r="G783" i="13"/>
  <c r="G784" i="13"/>
  <c r="K784" i="13" s="1"/>
  <c r="G785" i="13"/>
  <c r="G786" i="13"/>
  <c r="G787" i="13"/>
  <c r="G788" i="13"/>
  <c r="G789" i="13"/>
  <c r="G790" i="13"/>
  <c r="G791" i="13"/>
  <c r="G792" i="13"/>
  <c r="K792" i="13" s="1"/>
  <c r="G793" i="13"/>
  <c r="G794" i="13"/>
  <c r="G795" i="13"/>
  <c r="G796" i="13"/>
  <c r="G797" i="13"/>
  <c r="G798" i="13"/>
  <c r="G799" i="13"/>
  <c r="G800" i="13"/>
  <c r="K800" i="13" s="1"/>
  <c r="G801" i="13"/>
  <c r="G802" i="13"/>
  <c r="G803" i="13"/>
  <c r="G804" i="13"/>
  <c r="G805" i="13"/>
  <c r="G806" i="13"/>
  <c r="G807" i="13"/>
  <c r="G808" i="13"/>
  <c r="K808" i="13" s="1"/>
  <c r="G809" i="13"/>
  <c r="G810" i="13"/>
  <c r="G811" i="13"/>
  <c r="G812" i="13"/>
  <c r="G813" i="13"/>
  <c r="G814" i="13"/>
  <c r="G815" i="13"/>
  <c r="G816" i="13"/>
  <c r="K816" i="13" s="1"/>
  <c r="G817" i="13"/>
  <c r="G818" i="13"/>
  <c r="G819" i="13"/>
  <c r="G820" i="13"/>
  <c r="G821" i="13"/>
  <c r="G822" i="13"/>
  <c r="G823" i="13"/>
  <c r="G824" i="13"/>
  <c r="K824" i="13" s="1"/>
  <c r="G825" i="13"/>
  <c r="G826" i="13"/>
  <c r="G827" i="13"/>
  <c r="G828" i="13"/>
  <c r="G829" i="13"/>
  <c r="G830" i="13"/>
  <c r="G831" i="13"/>
  <c r="G832" i="13"/>
  <c r="K832" i="13" s="1"/>
  <c r="G833" i="13"/>
  <c r="G834" i="13"/>
  <c r="G835" i="13"/>
  <c r="G836" i="13"/>
  <c r="G837" i="13"/>
  <c r="G838" i="13"/>
  <c r="G839" i="13"/>
  <c r="G840" i="13"/>
  <c r="K840" i="13" s="1"/>
  <c r="G841" i="13"/>
  <c r="G842" i="13"/>
  <c r="G843" i="13"/>
  <c r="G844" i="13"/>
  <c r="G845" i="13"/>
  <c r="G846" i="13"/>
  <c r="G847" i="13"/>
  <c r="G848" i="13"/>
  <c r="K848" i="13" s="1"/>
  <c r="G849" i="13"/>
  <c r="G850" i="13"/>
  <c r="G851" i="13"/>
  <c r="G852" i="13"/>
  <c r="G853" i="13"/>
  <c r="G854" i="13"/>
  <c r="G855" i="13"/>
  <c r="G856" i="13"/>
  <c r="K856" i="13" s="1"/>
  <c r="G857" i="13"/>
  <c r="G858" i="13"/>
  <c r="G859" i="13"/>
  <c r="G860" i="13"/>
  <c r="G861" i="13"/>
  <c r="G862" i="13"/>
  <c r="G863" i="13"/>
  <c r="G864" i="13"/>
  <c r="K864" i="13" s="1"/>
  <c r="G865" i="13"/>
  <c r="G866" i="13"/>
  <c r="G867" i="13"/>
  <c r="G868" i="13"/>
  <c r="G869" i="13"/>
  <c r="G870" i="13"/>
  <c r="G871" i="13"/>
  <c r="G872" i="13"/>
  <c r="K872" i="13" s="1"/>
  <c r="G873" i="13"/>
  <c r="G874" i="13"/>
  <c r="G875" i="13"/>
  <c r="G876" i="13"/>
  <c r="G877" i="13"/>
  <c r="G878" i="13"/>
  <c r="G879" i="13"/>
  <c r="G880" i="13"/>
  <c r="K880" i="13" s="1"/>
  <c r="G881" i="13"/>
  <c r="G882" i="13"/>
  <c r="G883" i="13"/>
  <c r="G884" i="13"/>
  <c r="G885" i="13"/>
  <c r="G886" i="13"/>
  <c r="G887" i="13"/>
  <c r="G888" i="13"/>
  <c r="K888" i="13" s="1"/>
  <c r="G889" i="13"/>
  <c r="G890" i="13"/>
  <c r="G891" i="13"/>
  <c r="G892" i="13"/>
  <c r="G893" i="13"/>
  <c r="G894" i="13"/>
  <c r="G895" i="13"/>
  <c r="G896" i="13"/>
  <c r="K896" i="13" s="1"/>
  <c r="G897" i="13"/>
  <c r="G898" i="13"/>
  <c r="G899" i="13"/>
  <c r="G900" i="13"/>
  <c r="G901" i="13"/>
  <c r="G902" i="13"/>
  <c r="G903" i="13"/>
  <c r="G904" i="13"/>
  <c r="K904" i="13" s="1"/>
  <c r="G905" i="13"/>
  <c r="G906" i="13"/>
  <c r="G907" i="13"/>
  <c r="G908" i="13"/>
  <c r="G909" i="13"/>
  <c r="G910" i="13"/>
  <c r="G911" i="13"/>
  <c r="G912" i="13"/>
  <c r="K912" i="13" s="1"/>
  <c r="G913" i="13"/>
  <c r="G914" i="13"/>
  <c r="G915" i="13"/>
  <c r="G916" i="13"/>
  <c r="G917" i="13"/>
  <c r="G918" i="13"/>
  <c r="G919" i="13"/>
  <c r="G920" i="13"/>
  <c r="K920" i="13" s="1"/>
  <c r="G921" i="13"/>
  <c r="G922" i="13"/>
  <c r="G923" i="13"/>
  <c r="G924" i="13"/>
  <c r="G925" i="13"/>
  <c r="G926" i="13"/>
  <c r="G927" i="13"/>
  <c r="G928" i="13"/>
  <c r="K928" i="13" s="1"/>
  <c r="G929" i="13"/>
  <c r="G930" i="13"/>
  <c r="G931" i="13"/>
  <c r="G932" i="13"/>
  <c r="G933" i="13"/>
  <c r="G934" i="13"/>
  <c r="G935" i="13"/>
  <c r="G936" i="13"/>
  <c r="K936" i="13" s="1"/>
  <c r="G937" i="13"/>
  <c r="G938" i="13"/>
  <c r="G939" i="13"/>
  <c r="G940" i="13"/>
  <c r="G941" i="13"/>
  <c r="G942" i="13"/>
  <c r="G943" i="13"/>
  <c r="G944" i="13"/>
  <c r="K944" i="13" s="1"/>
  <c r="G945" i="13"/>
  <c r="G946" i="13"/>
  <c r="G947" i="13"/>
  <c r="G948" i="13"/>
  <c r="G949" i="13"/>
  <c r="G950" i="13"/>
  <c r="G951" i="13"/>
  <c r="G952" i="13"/>
  <c r="K952" i="13" s="1"/>
  <c r="G953" i="13"/>
  <c r="G954" i="13"/>
  <c r="G955" i="13"/>
  <c r="G956" i="13"/>
  <c r="G957" i="13"/>
  <c r="G958" i="13"/>
  <c r="G959" i="13"/>
  <c r="G960" i="13"/>
  <c r="K960" i="13" s="1"/>
  <c r="G961" i="13"/>
  <c r="G962" i="13"/>
  <c r="G963" i="13"/>
  <c r="G964" i="13"/>
  <c r="G965" i="13"/>
  <c r="G966" i="13"/>
  <c r="G967" i="13"/>
  <c r="G968" i="13"/>
  <c r="K968" i="13" s="1"/>
  <c r="G969" i="13"/>
  <c r="G970" i="13"/>
  <c r="G971" i="13"/>
  <c r="G972" i="13"/>
  <c r="G973" i="13"/>
  <c r="G974" i="13"/>
  <c r="G975" i="13"/>
  <c r="G976" i="13"/>
  <c r="K976" i="13" s="1"/>
  <c r="G977" i="13"/>
  <c r="G978" i="13"/>
  <c r="G979" i="13"/>
  <c r="G980" i="13"/>
  <c r="G981" i="13"/>
  <c r="G982" i="13"/>
  <c r="G983" i="13"/>
  <c r="G984" i="13"/>
  <c r="K984" i="13" s="1"/>
  <c r="G985" i="13"/>
  <c r="G986" i="13"/>
  <c r="G987" i="13"/>
  <c r="G988" i="13"/>
  <c r="G989" i="13"/>
  <c r="G990" i="13"/>
  <c r="G991" i="13"/>
  <c r="G992" i="13"/>
  <c r="K992" i="13" s="1"/>
  <c r="G993" i="13"/>
  <c r="G994" i="13"/>
  <c r="G995" i="13"/>
  <c r="G996" i="13"/>
  <c r="G997" i="13"/>
  <c r="G998" i="13"/>
  <c r="G999" i="13"/>
  <c r="G1000" i="13"/>
  <c r="K1000" i="13" s="1"/>
  <c r="G1001" i="13"/>
  <c r="G1002" i="13"/>
  <c r="G1003" i="13"/>
  <c r="G1004" i="13"/>
  <c r="G1005" i="13"/>
  <c r="G1006" i="13"/>
  <c r="G1007" i="13"/>
  <c r="G1008" i="13"/>
  <c r="K1008" i="13" s="1"/>
  <c r="G1009" i="13"/>
  <c r="G1010" i="13"/>
  <c r="G1011" i="13"/>
  <c r="G1012" i="13"/>
  <c r="G1013" i="13"/>
  <c r="G1014" i="13"/>
  <c r="G1015" i="13"/>
  <c r="G1016" i="13"/>
  <c r="K1016" i="13" s="1"/>
  <c r="G1017" i="13"/>
  <c r="G1018" i="13"/>
  <c r="G1019" i="13"/>
  <c r="G1020" i="13"/>
  <c r="G1021" i="13"/>
  <c r="G1022" i="13"/>
  <c r="G1023" i="13"/>
  <c r="G1024" i="13"/>
  <c r="K1024" i="13" s="1"/>
  <c r="G1025" i="13"/>
  <c r="G1026" i="13"/>
  <c r="G1027" i="13"/>
  <c r="G1028" i="13"/>
  <c r="G1029" i="13"/>
  <c r="G1030" i="13"/>
  <c r="G1031" i="13"/>
  <c r="G1032" i="13"/>
  <c r="K1032" i="13" s="1"/>
  <c r="G1033" i="13"/>
  <c r="G1034" i="13"/>
  <c r="G1035" i="13"/>
  <c r="G1036" i="13"/>
  <c r="G1037" i="13"/>
  <c r="G1038" i="13"/>
  <c r="G1039" i="13"/>
  <c r="G1040" i="13"/>
  <c r="K1040" i="13" s="1"/>
  <c r="G1041" i="13"/>
  <c r="G1042" i="13"/>
  <c r="G1043" i="13"/>
  <c r="G1044" i="13"/>
  <c r="G1045" i="13"/>
  <c r="G1046" i="13"/>
  <c r="G1047" i="13"/>
  <c r="G1048" i="13"/>
  <c r="K1048" i="13" s="1"/>
  <c r="G1049" i="13"/>
  <c r="G1050" i="13"/>
  <c r="G1051" i="13"/>
  <c r="G1052" i="13"/>
  <c r="G1053" i="13"/>
  <c r="G1054" i="13"/>
  <c r="G1055" i="13"/>
  <c r="G1056" i="13"/>
  <c r="K1056" i="13" s="1"/>
  <c r="G1057" i="13"/>
  <c r="G1058" i="13"/>
  <c r="G1059" i="13"/>
  <c r="G1060" i="13"/>
  <c r="G1061" i="13"/>
  <c r="G1062" i="13"/>
  <c r="G1063" i="13"/>
  <c r="G1064" i="13"/>
  <c r="K1064" i="13" s="1"/>
  <c r="G1065" i="13"/>
  <c r="G1066" i="13"/>
  <c r="G1067" i="13"/>
  <c r="G1068" i="13"/>
  <c r="G1069" i="13"/>
  <c r="G1070" i="13"/>
  <c r="G1071" i="13"/>
  <c r="G1072" i="13"/>
  <c r="K1072" i="13" s="1"/>
  <c r="G1073" i="13"/>
  <c r="G1074" i="13"/>
  <c r="G1075" i="13"/>
  <c r="G1076" i="13"/>
  <c r="G1077" i="13"/>
  <c r="G1078" i="13"/>
  <c r="G1079" i="13"/>
  <c r="G1080" i="13"/>
  <c r="K1080" i="13" s="1"/>
  <c r="G1081" i="13"/>
  <c r="G1082" i="13"/>
  <c r="G1083" i="13"/>
  <c r="G1084" i="13"/>
  <c r="G1085" i="13"/>
  <c r="G1086" i="13"/>
  <c r="G1087" i="13"/>
  <c r="G1088" i="13"/>
  <c r="K1088" i="13" s="1"/>
  <c r="G1089" i="13"/>
  <c r="G1090" i="13"/>
  <c r="G1091" i="13"/>
  <c r="G1092" i="13"/>
  <c r="G1093" i="13"/>
  <c r="G1094" i="13"/>
  <c r="G1095" i="13"/>
  <c r="G1096" i="13"/>
  <c r="K1096" i="13" s="1"/>
  <c r="G1097" i="13"/>
  <c r="G1098" i="13"/>
  <c r="G1099" i="13"/>
  <c r="G1100" i="13"/>
  <c r="G1101" i="13"/>
  <c r="G1102" i="13"/>
  <c r="G1103" i="13"/>
  <c r="G1104" i="13"/>
  <c r="K1104" i="13" s="1"/>
  <c r="G1105" i="13"/>
  <c r="G1106" i="13"/>
  <c r="G1107" i="13"/>
  <c r="G1108" i="13"/>
  <c r="G1109" i="13"/>
  <c r="G1110" i="13"/>
  <c r="G1111" i="13"/>
  <c r="G1112" i="13"/>
  <c r="K1112" i="13" s="1"/>
  <c r="G1113" i="13"/>
  <c r="G1114" i="13"/>
  <c r="G1115" i="13"/>
  <c r="G1116" i="13"/>
  <c r="G1117" i="13"/>
  <c r="G1118" i="13"/>
  <c r="G1119" i="13"/>
  <c r="G1120" i="13"/>
  <c r="K1120" i="13" s="1"/>
  <c r="G1121" i="13"/>
  <c r="G1122" i="13"/>
  <c r="G1123" i="13"/>
  <c r="G1124" i="13"/>
  <c r="G1125" i="13"/>
  <c r="G1126" i="13"/>
  <c r="G1127" i="13"/>
  <c r="G1128" i="13"/>
  <c r="K1128" i="13" s="1"/>
  <c r="G1129" i="13"/>
  <c r="G1130" i="13"/>
  <c r="G1131" i="13"/>
  <c r="G1132" i="13"/>
  <c r="G1133" i="13"/>
  <c r="G1134" i="13"/>
  <c r="G1135" i="13"/>
  <c r="G1136" i="13"/>
  <c r="K1136" i="13" s="1"/>
  <c r="G1137" i="13"/>
  <c r="G1138" i="13"/>
  <c r="G1139" i="13"/>
  <c r="G1140" i="13"/>
  <c r="G1141" i="13"/>
  <c r="G1142" i="13"/>
  <c r="G1143" i="13"/>
  <c r="G1144" i="13"/>
  <c r="K1144" i="13" s="1"/>
  <c r="G1145" i="13"/>
  <c r="G1146" i="13"/>
  <c r="G1147" i="13"/>
  <c r="G1148" i="13"/>
  <c r="G1149" i="13"/>
  <c r="G1150" i="13"/>
  <c r="G1151" i="13"/>
  <c r="G1152" i="13"/>
  <c r="K1152" i="13" s="1"/>
  <c r="G1153" i="13"/>
  <c r="G1154" i="13"/>
  <c r="G1155" i="13"/>
  <c r="G1156" i="13"/>
  <c r="G1157" i="13"/>
  <c r="G1158" i="13"/>
  <c r="G1159" i="13"/>
  <c r="G1160" i="13"/>
  <c r="K1160" i="13" s="1"/>
  <c r="G1161" i="13"/>
  <c r="G1162" i="13"/>
  <c r="G1163" i="13"/>
  <c r="G1164" i="13"/>
  <c r="G1165" i="13"/>
  <c r="G1166" i="13"/>
  <c r="G1167" i="13"/>
  <c r="G1168" i="13"/>
  <c r="K1168" i="13" s="1"/>
  <c r="G1169" i="13"/>
  <c r="G1170" i="13"/>
  <c r="G1171" i="13"/>
  <c r="G1172" i="13"/>
  <c r="G1173" i="13"/>
  <c r="G1174" i="13"/>
  <c r="G1175" i="13"/>
  <c r="G1176" i="13"/>
  <c r="K1176" i="13" s="1"/>
  <c r="G1177" i="13"/>
  <c r="G1178" i="13"/>
  <c r="G1179" i="13"/>
  <c r="G1180" i="13"/>
  <c r="G1181" i="13"/>
  <c r="G1182" i="13"/>
  <c r="G1183" i="13"/>
  <c r="G1184" i="13"/>
  <c r="K1184" i="13" s="1"/>
  <c r="G1185" i="13"/>
  <c r="G1186" i="13"/>
  <c r="G1187" i="13"/>
  <c r="G1188" i="13"/>
  <c r="G1189" i="13"/>
  <c r="G1190" i="13"/>
  <c r="G1191" i="13"/>
  <c r="G1192" i="13"/>
  <c r="K1192" i="13" s="1"/>
  <c r="G1193" i="13"/>
  <c r="G1194" i="13"/>
  <c r="G1195" i="13"/>
  <c r="G1196" i="13"/>
  <c r="G1197" i="13"/>
  <c r="G1198" i="13"/>
  <c r="G1199" i="13"/>
  <c r="G1200" i="13"/>
  <c r="K1200" i="13" s="1"/>
  <c r="G1201" i="13"/>
  <c r="G1202" i="13"/>
  <c r="G1203" i="13"/>
  <c r="G1204" i="13"/>
  <c r="G1205" i="13"/>
  <c r="G1206" i="13"/>
  <c r="G1207" i="13"/>
  <c r="G1208" i="13"/>
  <c r="K1208" i="13" s="1"/>
  <c r="G1209" i="13"/>
  <c r="G1210" i="13"/>
  <c r="G1211" i="13"/>
  <c r="G1212" i="13"/>
  <c r="G1213" i="13"/>
  <c r="G1214" i="13"/>
  <c r="G1215" i="13"/>
  <c r="G1216" i="13"/>
  <c r="K1216" i="13" s="1"/>
  <c r="G1217" i="13"/>
  <c r="G1218" i="13"/>
  <c r="G1219" i="13"/>
  <c r="G1220" i="13"/>
  <c r="G1221" i="13"/>
  <c r="G1222" i="13"/>
  <c r="G1223" i="13"/>
  <c r="G1224" i="13"/>
  <c r="K1224" i="13" s="1"/>
  <c r="G1225" i="13"/>
  <c r="G1226" i="13"/>
  <c r="G1227" i="13"/>
  <c r="G1228" i="13"/>
  <c r="G1229" i="13"/>
  <c r="G1230" i="13"/>
  <c r="G1231" i="13"/>
  <c r="G1232" i="13"/>
  <c r="K1232" i="13" s="1"/>
  <c r="C70" i="2" s="1"/>
  <c r="G1233" i="13"/>
  <c r="G1234" i="13"/>
  <c r="G1235" i="13"/>
  <c r="G1236" i="13"/>
  <c r="G1237" i="13"/>
  <c r="G1238" i="13"/>
  <c r="G1239" i="13"/>
  <c r="G1240" i="13"/>
  <c r="K1240" i="13" s="1"/>
  <c r="G1241" i="13"/>
  <c r="G1242" i="13"/>
  <c r="G1243" i="13"/>
  <c r="G1244" i="13"/>
  <c r="G1245" i="13"/>
  <c r="G1246" i="13"/>
  <c r="G1247" i="13"/>
  <c r="G1248" i="13"/>
  <c r="K1248" i="13" s="1"/>
  <c r="G1249" i="13"/>
  <c r="G1250" i="13"/>
  <c r="G1251" i="13"/>
  <c r="G1252" i="13"/>
  <c r="G1253" i="13"/>
  <c r="G1254" i="13"/>
  <c r="G1255" i="13"/>
  <c r="G1256" i="13"/>
  <c r="K1256" i="13" s="1"/>
  <c r="G1257" i="13"/>
  <c r="G1258" i="13"/>
  <c r="G1259" i="13"/>
  <c r="G1260" i="13"/>
  <c r="G1261" i="13"/>
  <c r="G1262" i="13"/>
  <c r="G1263" i="13"/>
  <c r="G1264" i="13"/>
  <c r="K1264" i="13" s="1"/>
  <c r="G1265" i="13"/>
  <c r="G1266" i="13"/>
  <c r="G1267" i="13"/>
  <c r="G1268" i="13"/>
  <c r="G1269" i="13"/>
  <c r="G1270" i="13"/>
  <c r="G1271" i="13"/>
  <c r="G1272" i="13"/>
  <c r="K1272" i="13" s="1"/>
  <c r="G1273" i="13"/>
  <c r="G1274" i="13"/>
  <c r="G1275" i="13"/>
  <c r="G1276" i="13"/>
  <c r="G1277" i="13"/>
  <c r="G1278" i="13"/>
  <c r="G1279" i="13"/>
  <c r="G1280" i="13"/>
  <c r="K1280" i="13" s="1"/>
  <c r="G1281" i="13"/>
  <c r="G1282" i="13"/>
  <c r="G1283" i="13"/>
  <c r="G1284" i="13"/>
  <c r="G1285" i="13"/>
  <c r="G1286" i="13"/>
  <c r="G1287" i="13"/>
  <c r="G1288" i="13"/>
  <c r="K1288" i="13" s="1"/>
  <c r="G1289" i="13"/>
  <c r="G1290" i="13"/>
  <c r="G1291" i="13"/>
  <c r="G1292" i="13"/>
  <c r="G1293" i="13"/>
  <c r="G1294" i="13"/>
  <c r="G1295" i="13"/>
  <c r="G1296" i="13"/>
  <c r="K1296" i="13" s="1"/>
  <c r="G1297" i="13"/>
  <c r="G1298" i="13"/>
  <c r="G1299" i="13"/>
  <c r="G1300" i="13"/>
  <c r="G1301" i="13"/>
  <c r="G1302" i="13"/>
  <c r="G1303" i="13"/>
  <c r="G1304" i="13"/>
  <c r="K1304" i="13" s="1"/>
  <c r="G1305" i="13"/>
  <c r="G1306" i="13"/>
  <c r="G1307" i="13"/>
  <c r="G1308" i="13"/>
  <c r="I2" i="13"/>
  <c r="I3" i="13"/>
  <c r="I4" i="13"/>
  <c r="I5" i="13"/>
  <c r="K5" i="13" s="1"/>
  <c r="I6" i="13"/>
  <c r="K6" i="13" s="1"/>
  <c r="I7" i="13"/>
  <c r="I8" i="13"/>
  <c r="I9" i="13"/>
  <c r="I10" i="13"/>
  <c r="I11" i="13"/>
  <c r="I12" i="13"/>
  <c r="I13" i="13"/>
  <c r="K13" i="13" s="1"/>
  <c r="I14" i="13"/>
  <c r="K14" i="13" s="1"/>
  <c r="I15" i="13"/>
  <c r="I16" i="13"/>
  <c r="I17" i="13"/>
  <c r="I18" i="13"/>
  <c r="I19" i="13"/>
  <c r="I20" i="13"/>
  <c r="I21" i="13"/>
  <c r="K21" i="13" s="1"/>
  <c r="I22" i="13"/>
  <c r="K22" i="13" s="1"/>
  <c r="I23" i="13"/>
  <c r="I24" i="13"/>
  <c r="I25" i="13"/>
  <c r="I26" i="13"/>
  <c r="I27" i="13"/>
  <c r="I28" i="13"/>
  <c r="I29" i="13"/>
  <c r="K29" i="13" s="1"/>
  <c r="I30" i="13"/>
  <c r="K30" i="13" s="1"/>
  <c r="I31" i="13"/>
  <c r="I32" i="13"/>
  <c r="I33" i="13"/>
  <c r="I34" i="13"/>
  <c r="I35" i="13"/>
  <c r="I36" i="13"/>
  <c r="I37" i="13"/>
  <c r="K37" i="13" s="1"/>
  <c r="I38" i="13"/>
  <c r="K38" i="13" s="1"/>
  <c r="I39" i="13"/>
  <c r="I40" i="13"/>
  <c r="I41" i="13"/>
  <c r="I42" i="13"/>
  <c r="I43" i="13"/>
  <c r="I44" i="13"/>
  <c r="I45" i="13"/>
  <c r="K45" i="13" s="1"/>
  <c r="I46" i="13"/>
  <c r="K46" i="13" s="1"/>
  <c r="I47" i="13"/>
  <c r="I48" i="13"/>
  <c r="I49" i="13"/>
  <c r="I50" i="13"/>
  <c r="I51" i="13"/>
  <c r="I52" i="13"/>
  <c r="I53" i="13"/>
  <c r="K53" i="13" s="1"/>
  <c r="I54" i="13"/>
  <c r="K54" i="13" s="1"/>
  <c r="I55" i="13"/>
  <c r="I56" i="13"/>
  <c r="I57" i="13"/>
  <c r="I58" i="13"/>
  <c r="I59" i="13"/>
  <c r="I60" i="13"/>
  <c r="I61" i="13"/>
  <c r="K61" i="13" s="1"/>
  <c r="I62" i="13"/>
  <c r="K62" i="13" s="1"/>
  <c r="I63" i="13"/>
  <c r="I64" i="13"/>
  <c r="I65" i="13"/>
  <c r="I66" i="13"/>
  <c r="I67" i="13"/>
  <c r="I68" i="13"/>
  <c r="I69" i="13"/>
  <c r="K69" i="13" s="1"/>
  <c r="I70" i="13"/>
  <c r="K70" i="13" s="1"/>
  <c r="I71" i="13"/>
  <c r="I72" i="13"/>
  <c r="I73" i="13"/>
  <c r="I74" i="13"/>
  <c r="I75" i="13"/>
  <c r="I76" i="13"/>
  <c r="I77" i="13"/>
  <c r="K77" i="13" s="1"/>
  <c r="I78" i="13"/>
  <c r="K78" i="13" s="1"/>
  <c r="I79" i="13"/>
  <c r="I80" i="13"/>
  <c r="I81" i="13"/>
  <c r="I82" i="13"/>
  <c r="I83" i="13"/>
  <c r="I84" i="13"/>
  <c r="I85" i="13"/>
  <c r="K85" i="13" s="1"/>
  <c r="I86" i="13"/>
  <c r="K86" i="13" s="1"/>
  <c r="I87" i="13"/>
  <c r="I88" i="13"/>
  <c r="I89" i="13"/>
  <c r="I90" i="13"/>
  <c r="I91" i="13"/>
  <c r="I92" i="13"/>
  <c r="I93" i="13"/>
  <c r="K93" i="13" s="1"/>
  <c r="I94" i="13"/>
  <c r="K94" i="13" s="1"/>
  <c r="I95" i="13"/>
  <c r="I96" i="13"/>
  <c r="I97" i="13"/>
  <c r="I98" i="13"/>
  <c r="I99" i="13"/>
  <c r="I100" i="13"/>
  <c r="I101" i="13"/>
  <c r="K101" i="13" s="1"/>
  <c r="I102" i="13"/>
  <c r="K102" i="13" s="1"/>
  <c r="I103" i="13"/>
  <c r="I104" i="13"/>
  <c r="I105" i="13"/>
  <c r="I106" i="13"/>
  <c r="I107" i="13"/>
  <c r="I108" i="13"/>
  <c r="I109" i="13"/>
  <c r="K109" i="13" s="1"/>
  <c r="I110" i="13"/>
  <c r="K110" i="13" s="1"/>
  <c r="I111" i="13"/>
  <c r="I112" i="13"/>
  <c r="I113" i="13"/>
  <c r="I114" i="13"/>
  <c r="I115" i="13"/>
  <c r="I116" i="13"/>
  <c r="I117" i="13"/>
  <c r="K117" i="13" s="1"/>
  <c r="I118" i="13"/>
  <c r="K118" i="13" s="1"/>
  <c r="I119" i="13"/>
  <c r="I120" i="13"/>
  <c r="I121" i="13"/>
  <c r="I122" i="13"/>
  <c r="I123" i="13"/>
  <c r="I124" i="13"/>
  <c r="I125" i="13"/>
  <c r="K125" i="13" s="1"/>
  <c r="I126" i="13"/>
  <c r="K126" i="13" s="1"/>
  <c r="I127" i="13"/>
  <c r="I128" i="13"/>
  <c r="I129" i="13"/>
  <c r="I130" i="13"/>
  <c r="I131" i="13"/>
  <c r="I132" i="13"/>
  <c r="I133" i="13"/>
  <c r="K133" i="13" s="1"/>
  <c r="I134" i="13"/>
  <c r="K134" i="13" s="1"/>
  <c r="I135" i="13"/>
  <c r="I136" i="13"/>
  <c r="I137" i="13"/>
  <c r="I138" i="13"/>
  <c r="I139" i="13"/>
  <c r="I140" i="13"/>
  <c r="I141" i="13"/>
  <c r="K141" i="13" s="1"/>
  <c r="I142" i="13"/>
  <c r="K142" i="13" s="1"/>
  <c r="I143" i="13"/>
  <c r="I144" i="13"/>
  <c r="I145" i="13"/>
  <c r="I146" i="13"/>
  <c r="I147" i="13"/>
  <c r="I148" i="13"/>
  <c r="I149" i="13"/>
  <c r="K149" i="13" s="1"/>
  <c r="I150" i="13"/>
  <c r="K150" i="13" s="1"/>
  <c r="I151" i="13"/>
  <c r="I152" i="13"/>
  <c r="I153" i="13"/>
  <c r="I154" i="13"/>
  <c r="I155" i="13"/>
  <c r="I156" i="13"/>
  <c r="I157" i="13"/>
  <c r="K157" i="13" s="1"/>
  <c r="I158" i="13"/>
  <c r="K158" i="13" s="1"/>
  <c r="I159" i="13"/>
  <c r="I160" i="13"/>
  <c r="I161" i="13"/>
  <c r="I162" i="13"/>
  <c r="I163" i="13"/>
  <c r="I164" i="13"/>
  <c r="I165" i="13"/>
  <c r="K165" i="13" s="1"/>
  <c r="I166" i="13"/>
  <c r="K166" i="13" s="1"/>
  <c r="I167" i="13"/>
  <c r="I168" i="13"/>
  <c r="I169" i="13"/>
  <c r="I170" i="13"/>
  <c r="I171" i="13"/>
  <c r="I172" i="13"/>
  <c r="I173" i="13"/>
  <c r="K173" i="13" s="1"/>
  <c r="I174" i="13"/>
  <c r="K174" i="13" s="1"/>
  <c r="I175" i="13"/>
  <c r="I176" i="13"/>
  <c r="I177" i="13"/>
  <c r="I178" i="13"/>
  <c r="I179" i="13"/>
  <c r="I180" i="13"/>
  <c r="I181" i="13"/>
  <c r="K181" i="13" s="1"/>
  <c r="I182" i="13"/>
  <c r="K182" i="13" s="1"/>
  <c r="I183" i="13"/>
  <c r="I184" i="13"/>
  <c r="I185" i="13"/>
  <c r="I186" i="13"/>
  <c r="I187" i="13"/>
  <c r="I188" i="13"/>
  <c r="I189" i="13"/>
  <c r="K189" i="13" s="1"/>
  <c r="I190" i="13"/>
  <c r="K190" i="13" s="1"/>
  <c r="I191" i="13"/>
  <c r="I192" i="13"/>
  <c r="I193" i="13"/>
  <c r="I194" i="13"/>
  <c r="I195" i="13"/>
  <c r="I196" i="13"/>
  <c r="I197" i="13"/>
  <c r="K197" i="13" s="1"/>
  <c r="I198" i="13"/>
  <c r="K198" i="13" s="1"/>
  <c r="I199" i="13"/>
  <c r="I200" i="13"/>
  <c r="I201" i="13"/>
  <c r="I202" i="13"/>
  <c r="I203" i="13"/>
  <c r="I204" i="13"/>
  <c r="I205" i="13"/>
  <c r="K205" i="13" s="1"/>
  <c r="I206" i="13"/>
  <c r="K206" i="13" s="1"/>
  <c r="I207" i="13"/>
  <c r="I208" i="13"/>
  <c r="I209" i="13"/>
  <c r="I210" i="13"/>
  <c r="I211" i="13"/>
  <c r="I212" i="13"/>
  <c r="I213" i="13"/>
  <c r="K213" i="13" s="1"/>
  <c r="I214" i="13"/>
  <c r="K214" i="13" s="1"/>
  <c r="I215" i="13"/>
  <c r="I216" i="13"/>
  <c r="I217" i="13"/>
  <c r="I218" i="13"/>
  <c r="I219" i="13"/>
  <c r="I220" i="13"/>
  <c r="I221" i="13"/>
  <c r="K221" i="13" s="1"/>
  <c r="I222" i="13"/>
  <c r="K222" i="13" s="1"/>
  <c r="I223" i="13"/>
  <c r="I224" i="13"/>
  <c r="I225" i="13"/>
  <c r="I226" i="13"/>
  <c r="I227" i="13"/>
  <c r="I228" i="13"/>
  <c r="I229" i="13"/>
  <c r="K229" i="13" s="1"/>
  <c r="I230" i="13"/>
  <c r="K230" i="13" s="1"/>
  <c r="I231" i="13"/>
  <c r="I232" i="13"/>
  <c r="I233" i="13"/>
  <c r="I234" i="13"/>
  <c r="I235" i="13"/>
  <c r="I236" i="13"/>
  <c r="I237" i="13"/>
  <c r="K237" i="13" s="1"/>
  <c r="I238" i="13"/>
  <c r="K238" i="13" s="1"/>
  <c r="I239" i="13"/>
  <c r="I240" i="13"/>
  <c r="I241" i="13"/>
  <c r="I242" i="13"/>
  <c r="I243" i="13"/>
  <c r="I244" i="13"/>
  <c r="I245" i="13"/>
  <c r="K245" i="13" s="1"/>
  <c r="I246" i="13"/>
  <c r="K246" i="13" s="1"/>
  <c r="I247" i="13"/>
  <c r="I248" i="13"/>
  <c r="I249" i="13"/>
  <c r="I250" i="13"/>
  <c r="I251" i="13"/>
  <c r="I252" i="13"/>
  <c r="I253" i="13"/>
  <c r="K253" i="13" s="1"/>
  <c r="I254" i="13"/>
  <c r="K254" i="13" s="1"/>
  <c r="I255" i="13"/>
  <c r="I256" i="13"/>
  <c r="I257" i="13"/>
  <c r="I258" i="13"/>
  <c r="I259" i="13"/>
  <c r="I260" i="13"/>
  <c r="I261" i="13"/>
  <c r="K261" i="13" s="1"/>
  <c r="I262" i="13"/>
  <c r="K262" i="13" s="1"/>
  <c r="I263" i="13"/>
  <c r="I264" i="13"/>
  <c r="I265" i="13"/>
  <c r="I266" i="13"/>
  <c r="I267" i="13"/>
  <c r="I268" i="13"/>
  <c r="I269" i="13"/>
  <c r="K269" i="13" s="1"/>
  <c r="I270" i="13"/>
  <c r="K270" i="13" s="1"/>
  <c r="I271" i="13"/>
  <c r="I272" i="13"/>
  <c r="I273" i="13"/>
  <c r="I274" i="13"/>
  <c r="I275" i="13"/>
  <c r="I276" i="13"/>
  <c r="I277" i="13"/>
  <c r="K277" i="13" s="1"/>
  <c r="I278" i="13"/>
  <c r="K278" i="13" s="1"/>
  <c r="I279" i="13"/>
  <c r="I280" i="13"/>
  <c r="I281" i="13"/>
  <c r="I282" i="13"/>
  <c r="I283" i="13"/>
  <c r="I284" i="13"/>
  <c r="I285" i="13"/>
  <c r="K285" i="13" s="1"/>
  <c r="I286" i="13"/>
  <c r="K286" i="13" s="1"/>
  <c r="I287" i="13"/>
  <c r="I288" i="13"/>
  <c r="I289" i="13"/>
  <c r="I290" i="13"/>
  <c r="I291" i="13"/>
  <c r="I292" i="13"/>
  <c r="I293" i="13"/>
  <c r="K293" i="13" s="1"/>
  <c r="I294" i="13"/>
  <c r="K294" i="13" s="1"/>
  <c r="I295" i="13"/>
  <c r="I296" i="13"/>
  <c r="I297" i="13"/>
  <c r="I298" i="13"/>
  <c r="I299" i="13"/>
  <c r="I300" i="13"/>
  <c r="I301" i="13"/>
  <c r="K301" i="13" s="1"/>
  <c r="I302" i="13"/>
  <c r="K302" i="13" s="1"/>
  <c r="I303" i="13"/>
  <c r="I304" i="13"/>
  <c r="I305" i="13"/>
  <c r="I306" i="13"/>
  <c r="I307" i="13"/>
  <c r="I308" i="13"/>
  <c r="I309" i="13"/>
  <c r="K309" i="13" s="1"/>
  <c r="I310" i="13"/>
  <c r="K310" i="13" s="1"/>
  <c r="I311" i="13"/>
  <c r="I312" i="13"/>
  <c r="I313" i="13"/>
  <c r="I314" i="13"/>
  <c r="I315" i="13"/>
  <c r="I316" i="13"/>
  <c r="I317" i="13"/>
  <c r="K317" i="13" s="1"/>
  <c r="I318" i="13"/>
  <c r="K318" i="13" s="1"/>
  <c r="I319" i="13"/>
  <c r="I320" i="13"/>
  <c r="I321" i="13"/>
  <c r="I322" i="13"/>
  <c r="I323" i="13"/>
  <c r="I324" i="13"/>
  <c r="I325" i="13"/>
  <c r="K325" i="13" s="1"/>
  <c r="I326" i="13"/>
  <c r="K326" i="13" s="1"/>
  <c r="I327" i="13"/>
  <c r="I328" i="13"/>
  <c r="I329" i="13"/>
  <c r="I330" i="13"/>
  <c r="I331" i="13"/>
  <c r="I332" i="13"/>
  <c r="I333" i="13"/>
  <c r="K333" i="13" s="1"/>
  <c r="I334" i="13"/>
  <c r="K334" i="13" s="1"/>
  <c r="I335" i="13"/>
  <c r="I336" i="13"/>
  <c r="I337" i="13"/>
  <c r="I338" i="13"/>
  <c r="I339" i="13"/>
  <c r="I340" i="13"/>
  <c r="I341" i="13"/>
  <c r="K341" i="13" s="1"/>
  <c r="I342" i="13"/>
  <c r="K342" i="13" s="1"/>
  <c r="I343" i="13"/>
  <c r="I344" i="13"/>
  <c r="I345" i="13"/>
  <c r="I346" i="13"/>
  <c r="I347" i="13"/>
  <c r="I348" i="13"/>
  <c r="I349" i="13"/>
  <c r="K349" i="13" s="1"/>
  <c r="I350" i="13"/>
  <c r="K350" i="13" s="1"/>
  <c r="I351" i="13"/>
  <c r="I352" i="13"/>
  <c r="I353" i="13"/>
  <c r="I354" i="13"/>
  <c r="I355" i="13"/>
  <c r="I356" i="13"/>
  <c r="I357" i="13"/>
  <c r="K357" i="13" s="1"/>
  <c r="I358" i="13"/>
  <c r="K358" i="13" s="1"/>
  <c r="I359" i="13"/>
  <c r="I360" i="13"/>
  <c r="I361" i="13"/>
  <c r="I362" i="13"/>
  <c r="I363" i="13"/>
  <c r="I364" i="13"/>
  <c r="I365" i="13"/>
  <c r="K365" i="13" s="1"/>
  <c r="I366" i="13"/>
  <c r="K366" i="13" s="1"/>
  <c r="I367" i="13"/>
  <c r="I368" i="13"/>
  <c r="I369" i="13"/>
  <c r="I370" i="13"/>
  <c r="I371" i="13"/>
  <c r="I372" i="13"/>
  <c r="I373" i="13"/>
  <c r="K373" i="13" s="1"/>
  <c r="I374" i="13"/>
  <c r="K374" i="13" s="1"/>
  <c r="I375" i="13"/>
  <c r="I376" i="13"/>
  <c r="I377" i="13"/>
  <c r="I378" i="13"/>
  <c r="I379" i="13"/>
  <c r="I380" i="13"/>
  <c r="I381" i="13"/>
  <c r="K381" i="13" s="1"/>
  <c r="I382" i="13"/>
  <c r="K382" i="13" s="1"/>
  <c r="I383" i="13"/>
  <c r="I384" i="13"/>
  <c r="I385" i="13"/>
  <c r="I386" i="13"/>
  <c r="I387" i="13"/>
  <c r="I388" i="13"/>
  <c r="I389" i="13"/>
  <c r="K389" i="13" s="1"/>
  <c r="I390" i="13"/>
  <c r="K390" i="13" s="1"/>
  <c r="I391" i="13"/>
  <c r="I392" i="13"/>
  <c r="I393" i="13"/>
  <c r="I394" i="13"/>
  <c r="I395" i="13"/>
  <c r="I396" i="13"/>
  <c r="I397" i="13"/>
  <c r="K397" i="13" s="1"/>
  <c r="I398" i="13"/>
  <c r="K398" i="13" s="1"/>
  <c r="I399" i="13"/>
  <c r="I400" i="13"/>
  <c r="I401" i="13"/>
  <c r="I402" i="13"/>
  <c r="I403" i="13"/>
  <c r="I404" i="13"/>
  <c r="I405" i="13"/>
  <c r="K405" i="13" s="1"/>
  <c r="I406" i="13"/>
  <c r="K406" i="13" s="1"/>
  <c r="I407" i="13"/>
  <c r="I408" i="13"/>
  <c r="I409" i="13"/>
  <c r="I410" i="13"/>
  <c r="I411" i="13"/>
  <c r="I412" i="13"/>
  <c r="I413" i="13"/>
  <c r="K413" i="13" s="1"/>
  <c r="I414" i="13"/>
  <c r="K414" i="13" s="1"/>
  <c r="I415" i="13"/>
  <c r="I416" i="13"/>
  <c r="I417" i="13"/>
  <c r="I418" i="13"/>
  <c r="I419" i="13"/>
  <c r="I420" i="13"/>
  <c r="I421" i="13"/>
  <c r="K421" i="13" s="1"/>
  <c r="I422" i="13"/>
  <c r="K422" i="13" s="1"/>
  <c r="I423" i="13"/>
  <c r="I424" i="13"/>
  <c r="I425" i="13"/>
  <c r="I426" i="13"/>
  <c r="I427" i="13"/>
  <c r="I428" i="13"/>
  <c r="I429" i="13"/>
  <c r="K429" i="13" s="1"/>
  <c r="I430" i="13"/>
  <c r="K430" i="13" s="1"/>
  <c r="I431" i="13"/>
  <c r="I432" i="13"/>
  <c r="I433" i="13"/>
  <c r="I434" i="13"/>
  <c r="I435" i="13"/>
  <c r="I436" i="13"/>
  <c r="I437" i="13"/>
  <c r="K437" i="13" s="1"/>
  <c r="I438" i="13"/>
  <c r="K438" i="13" s="1"/>
  <c r="I439" i="13"/>
  <c r="I440" i="13"/>
  <c r="I441" i="13"/>
  <c r="I442" i="13"/>
  <c r="I443" i="13"/>
  <c r="I444" i="13"/>
  <c r="I445" i="13"/>
  <c r="K445" i="13" s="1"/>
  <c r="I446" i="13"/>
  <c r="K446" i="13" s="1"/>
  <c r="I447" i="13"/>
  <c r="I448" i="13"/>
  <c r="I449" i="13"/>
  <c r="I450" i="13"/>
  <c r="I451" i="13"/>
  <c r="I452" i="13"/>
  <c r="I453" i="13"/>
  <c r="K453" i="13" s="1"/>
  <c r="I454" i="13"/>
  <c r="K454" i="13" s="1"/>
  <c r="I455" i="13"/>
  <c r="I456" i="13"/>
  <c r="I457" i="13"/>
  <c r="I458" i="13"/>
  <c r="I459" i="13"/>
  <c r="I460" i="13"/>
  <c r="I461" i="13"/>
  <c r="I462" i="13"/>
  <c r="K462" i="13" s="1"/>
  <c r="I463" i="13"/>
  <c r="I464" i="13"/>
  <c r="I465" i="13"/>
  <c r="I466" i="13"/>
  <c r="I467" i="13"/>
  <c r="I468" i="13"/>
  <c r="I469" i="13"/>
  <c r="K469" i="13" s="1"/>
  <c r="I470" i="13"/>
  <c r="K470" i="13" s="1"/>
  <c r="I471" i="13"/>
  <c r="I472" i="13"/>
  <c r="I473" i="13"/>
  <c r="I474" i="13"/>
  <c r="I475" i="13"/>
  <c r="I476" i="13"/>
  <c r="I477" i="13"/>
  <c r="K477" i="13" s="1"/>
  <c r="I478" i="13"/>
  <c r="K478" i="13" s="1"/>
  <c r="I479" i="13"/>
  <c r="I480" i="13"/>
  <c r="I481" i="13"/>
  <c r="I482" i="13"/>
  <c r="I483" i="13"/>
  <c r="I484" i="13"/>
  <c r="I485" i="13"/>
  <c r="K485" i="13" s="1"/>
  <c r="I486" i="13"/>
  <c r="K486" i="13" s="1"/>
  <c r="I487" i="13"/>
  <c r="I488" i="13"/>
  <c r="I489" i="13"/>
  <c r="I490" i="13"/>
  <c r="I491" i="13"/>
  <c r="I492" i="13"/>
  <c r="I493" i="13"/>
  <c r="K493" i="13" s="1"/>
  <c r="I494" i="13"/>
  <c r="K494" i="13" s="1"/>
  <c r="I495" i="13"/>
  <c r="I496" i="13"/>
  <c r="I497" i="13"/>
  <c r="I498" i="13"/>
  <c r="I499" i="13"/>
  <c r="I500" i="13"/>
  <c r="I501" i="13"/>
  <c r="K501" i="13" s="1"/>
  <c r="I502" i="13"/>
  <c r="K502" i="13" s="1"/>
  <c r="I503" i="13"/>
  <c r="I504" i="13"/>
  <c r="I505" i="13"/>
  <c r="I506" i="13"/>
  <c r="I507" i="13"/>
  <c r="I508" i="13"/>
  <c r="I509" i="13"/>
  <c r="K509" i="13" s="1"/>
  <c r="I510" i="13"/>
  <c r="K510" i="13" s="1"/>
  <c r="I511" i="13"/>
  <c r="I512" i="13"/>
  <c r="I513" i="13"/>
  <c r="I514" i="13"/>
  <c r="I515" i="13"/>
  <c r="I516" i="13"/>
  <c r="I517" i="13"/>
  <c r="K517" i="13" s="1"/>
  <c r="I518" i="13"/>
  <c r="K518" i="13" s="1"/>
  <c r="I519" i="13"/>
  <c r="I520" i="13"/>
  <c r="I521" i="13"/>
  <c r="I522" i="13"/>
  <c r="I523" i="13"/>
  <c r="I524" i="13"/>
  <c r="I525" i="13"/>
  <c r="K525" i="13" s="1"/>
  <c r="I526" i="13"/>
  <c r="K526" i="13" s="1"/>
  <c r="I527" i="13"/>
  <c r="I528" i="13"/>
  <c r="I529" i="13"/>
  <c r="I530" i="13"/>
  <c r="I531" i="13"/>
  <c r="I532" i="13"/>
  <c r="I533" i="13"/>
  <c r="K533" i="13" s="1"/>
  <c r="I534" i="13"/>
  <c r="K534" i="13" s="1"/>
  <c r="I535" i="13"/>
  <c r="I536" i="13"/>
  <c r="I537" i="13"/>
  <c r="I538" i="13"/>
  <c r="I539" i="13"/>
  <c r="I540" i="13"/>
  <c r="I541" i="13"/>
  <c r="K541" i="13" s="1"/>
  <c r="I542" i="13"/>
  <c r="K542" i="13" s="1"/>
  <c r="I543" i="13"/>
  <c r="I544" i="13"/>
  <c r="I545" i="13"/>
  <c r="I546" i="13"/>
  <c r="I547" i="13"/>
  <c r="I548" i="13"/>
  <c r="I549" i="13"/>
  <c r="K549" i="13" s="1"/>
  <c r="I550" i="13"/>
  <c r="K550" i="13" s="1"/>
  <c r="I551" i="13"/>
  <c r="I552" i="13"/>
  <c r="I553" i="13"/>
  <c r="I554" i="13"/>
  <c r="I555" i="13"/>
  <c r="I556" i="13"/>
  <c r="I557" i="13"/>
  <c r="K557" i="13" s="1"/>
  <c r="I558" i="13"/>
  <c r="K558" i="13" s="1"/>
  <c r="I559" i="13"/>
  <c r="I560" i="13"/>
  <c r="I561" i="13"/>
  <c r="I562" i="13"/>
  <c r="I563" i="13"/>
  <c r="I564" i="13"/>
  <c r="I565" i="13"/>
  <c r="K565" i="13" s="1"/>
  <c r="I566" i="13"/>
  <c r="K566" i="13" s="1"/>
  <c r="I567" i="13"/>
  <c r="I568" i="13"/>
  <c r="I569" i="13"/>
  <c r="I570" i="13"/>
  <c r="I571" i="13"/>
  <c r="I572" i="13"/>
  <c r="I573" i="13"/>
  <c r="K573" i="13" s="1"/>
  <c r="I574" i="13"/>
  <c r="K574" i="13" s="1"/>
  <c r="I575" i="13"/>
  <c r="I576" i="13"/>
  <c r="I577" i="13"/>
  <c r="I578" i="13"/>
  <c r="I579" i="13"/>
  <c r="I580" i="13"/>
  <c r="I581" i="13"/>
  <c r="K581" i="13" s="1"/>
  <c r="I582" i="13"/>
  <c r="K582" i="13" s="1"/>
  <c r="I583" i="13"/>
  <c r="I584" i="13"/>
  <c r="I585" i="13"/>
  <c r="I586" i="13"/>
  <c r="I587" i="13"/>
  <c r="I588" i="13"/>
  <c r="I589" i="13"/>
  <c r="K589" i="13" s="1"/>
  <c r="I590" i="13"/>
  <c r="K590" i="13" s="1"/>
  <c r="I591" i="13"/>
  <c r="I592" i="13"/>
  <c r="I593" i="13"/>
  <c r="I594" i="13"/>
  <c r="I595" i="13"/>
  <c r="I596" i="13"/>
  <c r="I597" i="13"/>
  <c r="K597" i="13" s="1"/>
  <c r="I598" i="13"/>
  <c r="K598" i="13" s="1"/>
  <c r="I599" i="13"/>
  <c r="I600" i="13"/>
  <c r="I601" i="13"/>
  <c r="I602" i="13"/>
  <c r="I603" i="13"/>
  <c r="I604" i="13"/>
  <c r="I605" i="13"/>
  <c r="K605" i="13" s="1"/>
  <c r="I606" i="13"/>
  <c r="K606" i="13" s="1"/>
  <c r="I607" i="13"/>
  <c r="I608" i="13"/>
  <c r="I609" i="13"/>
  <c r="I610" i="13"/>
  <c r="I611" i="13"/>
  <c r="I612" i="13"/>
  <c r="I613" i="13"/>
  <c r="K613" i="13" s="1"/>
  <c r="I614" i="13"/>
  <c r="K614" i="13" s="1"/>
  <c r="I615" i="13"/>
  <c r="I616" i="13"/>
  <c r="I617" i="13"/>
  <c r="I618" i="13"/>
  <c r="I619" i="13"/>
  <c r="I620" i="13"/>
  <c r="I621" i="13"/>
  <c r="K621" i="13" s="1"/>
  <c r="I622" i="13"/>
  <c r="K622" i="13" s="1"/>
  <c r="I623" i="13"/>
  <c r="I624" i="13"/>
  <c r="I625" i="13"/>
  <c r="I626" i="13"/>
  <c r="I627" i="13"/>
  <c r="I628" i="13"/>
  <c r="I629" i="13"/>
  <c r="K629" i="13" s="1"/>
  <c r="I630" i="13"/>
  <c r="K630" i="13" s="1"/>
  <c r="I631" i="13"/>
  <c r="I632" i="13"/>
  <c r="I633" i="13"/>
  <c r="I634" i="13"/>
  <c r="I635" i="13"/>
  <c r="I636" i="13"/>
  <c r="I637" i="13"/>
  <c r="K637" i="13" s="1"/>
  <c r="I638" i="13"/>
  <c r="K638" i="13" s="1"/>
  <c r="I639" i="13"/>
  <c r="I640" i="13"/>
  <c r="I641" i="13"/>
  <c r="I642" i="13"/>
  <c r="I643" i="13"/>
  <c r="I644" i="13"/>
  <c r="I645" i="13"/>
  <c r="K645" i="13" s="1"/>
  <c r="I646" i="13"/>
  <c r="K646" i="13" s="1"/>
  <c r="I647" i="13"/>
  <c r="I648" i="13"/>
  <c r="I649" i="13"/>
  <c r="I650" i="13"/>
  <c r="I651" i="13"/>
  <c r="I652" i="13"/>
  <c r="I653" i="13"/>
  <c r="K653" i="13" s="1"/>
  <c r="I654" i="13"/>
  <c r="K654" i="13" s="1"/>
  <c r="I655" i="13"/>
  <c r="I656" i="13"/>
  <c r="I657" i="13"/>
  <c r="I658" i="13"/>
  <c r="I659" i="13"/>
  <c r="I660" i="13"/>
  <c r="I661" i="13"/>
  <c r="K661" i="13" s="1"/>
  <c r="I662" i="13"/>
  <c r="K662" i="13" s="1"/>
  <c r="I663" i="13"/>
  <c r="I664" i="13"/>
  <c r="I665" i="13"/>
  <c r="I666" i="13"/>
  <c r="I667" i="13"/>
  <c r="I668" i="13"/>
  <c r="I669" i="13"/>
  <c r="K669" i="13" s="1"/>
  <c r="I670" i="13"/>
  <c r="K670" i="13" s="1"/>
  <c r="I671" i="13"/>
  <c r="I672" i="13"/>
  <c r="I673" i="13"/>
  <c r="I674" i="13"/>
  <c r="I675" i="13"/>
  <c r="I676" i="13"/>
  <c r="I677" i="13"/>
  <c r="K677" i="13" s="1"/>
  <c r="I678" i="13"/>
  <c r="K678" i="13" s="1"/>
  <c r="I679" i="13"/>
  <c r="I680" i="13"/>
  <c r="I681" i="13"/>
  <c r="I682" i="13"/>
  <c r="I683" i="13"/>
  <c r="I684" i="13"/>
  <c r="I685" i="13"/>
  <c r="K685" i="13" s="1"/>
  <c r="I686" i="13"/>
  <c r="K686" i="13" s="1"/>
  <c r="I687" i="13"/>
  <c r="I688" i="13"/>
  <c r="I689" i="13"/>
  <c r="I690" i="13"/>
  <c r="I691" i="13"/>
  <c r="I692" i="13"/>
  <c r="I693" i="13"/>
  <c r="K693" i="13" s="1"/>
  <c r="I694" i="13"/>
  <c r="K694" i="13" s="1"/>
  <c r="I695" i="13"/>
  <c r="I696" i="13"/>
  <c r="I697" i="13"/>
  <c r="I698" i="13"/>
  <c r="I699" i="13"/>
  <c r="I700" i="13"/>
  <c r="I701" i="13"/>
  <c r="K701" i="13" s="1"/>
  <c r="I702" i="13"/>
  <c r="I703" i="13"/>
  <c r="I704" i="13"/>
  <c r="I705" i="13"/>
  <c r="I706" i="13"/>
  <c r="I707" i="13"/>
  <c r="I708" i="13"/>
  <c r="I709" i="13"/>
  <c r="K709" i="13" s="1"/>
  <c r="I710" i="13"/>
  <c r="K710" i="13" s="1"/>
  <c r="I711" i="13"/>
  <c r="I712" i="13"/>
  <c r="I713" i="13"/>
  <c r="I714" i="13"/>
  <c r="I715" i="13"/>
  <c r="I716" i="13"/>
  <c r="I717" i="13"/>
  <c r="K717" i="13" s="1"/>
  <c r="I718" i="13"/>
  <c r="K718" i="13" s="1"/>
  <c r="I719" i="13"/>
  <c r="I720" i="13"/>
  <c r="I721" i="13"/>
  <c r="I722" i="13"/>
  <c r="I723" i="13"/>
  <c r="I724" i="13"/>
  <c r="I725" i="13"/>
  <c r="K725" i="13" s="1"/>
  <c r="I726" i="13"/>
  <c r="K726" i="13" s="1"/>
  <c r="I727" i="13"/>
  <c r="I728" i="13"/>
  <c r="I729" i="13"/>
  <c r="I730" i="13"/>
  <c r="I731" i="13"/>
  <c r="I732" i="13"/>
  <c r="I733" i="13"/>
  <c r="K733" i="13" s="1"/>
  <c r="I734" i="13"/>
  <c r="K734" i="13" s="1"/>
  <c r="I735" i="13"/>
  <c r="I736" i="13"/>
  <c r="I737" i="13"/>
  <c r="I738" i="13"/>
  <c r="I739" i="13"/>
  <c r="I740" i="13"/>
  <c r="I741" i="13"/>
  <c r="K741" i="13" s="1"/>
  <c r="I742" i="13"/>
  <c r="K742" i="13" s="1"/>
  <c r="I743" i="13"/>
  <c r="I744" i="13"/>
  <c r="I745" i="13"/>
  <c r="I746" i="13"/>
  <c r="I747" i="13"/>
  <c r="I748" i="13"/>
  <c r="I749" i="13"/>
  <c r="K749" i="13" s="1"/>
  <c r="I750" i="13"/>
  <c r="K750" i="13" s="1"/>
  <c r="I751" i="13"/>
  <c r="I752" i="13"/>
  <c r="I753" i="13"/>
  <c r="I754" i="13"/>
  <c r="I755" i="13"/>
  <c r="I756" i="13"/>
  <c r="I757" i="13"/>
  <c r="K757" i="13" s="1"/>
  <c r="I758" i="13"/>
  <c r="K758" i="13" s="1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K773" i="13" s="1"/>
  <c r="I774" i="13"/>
  <c r="K774" i="13" s="1"/>
  <c r="I775" i="13"/>
  <c r="I776" i="13"/>
  <c r="I777" i="13"/>
  <c r="I778" i="13"/>
  <c r="I779" i="13"/>
  <c r="I780" i="13"/>
  <c r="I781" i="13"/>
  <c r="K781" i="13" s="1"/>
  <c r="I782" i="13"/>
  <c r="K782" i="13" s="1"/>
  <c r="I783" i="13"/>
  <c r="I784" i="13"/>
  <c r="I785" i="13"/>
  <c r="I786" i="13"/>
  <c r="I787" i="13"/>
  <c r="I788" i="13"/>
  <c r="I789" i="13"/>
  <c r="K789" i="13" s="1"/>
  <c r="I790" i="13"/>
  <c r="K790" i="13" s="1"/>
  <c r="I791" i="13"/>
  <c r="I792" i="13"/>
  <c r="I793" i="13"/>
  <c r="I794" i="13"/>
  <c r="I795" i="13"/>
  <c r="I796" i="13"/>
  <c r="I797" i="13"/>
  <c r="K797" i="13" s="1"/>
  <c r="I798" i="13"/>
  <c r="K798" i="13" s="1"/>
  <c r="I799" i="13"/>
  <c r="I800" i="13"/>
  <c r="I801" i="13"/>
  <c r="I802" i="13"/>
  <c r="I803" i="13"/>
  <c r="I804" i="13"/>
  <c r="I805" i="13"/>
  <c r="K805" i="13" s="1"/>
  <c r="I806" i="13"/>
  <c r="K806" i="13" s="1"/>
  <c r="I807" i="13"/>
  <c r="I808" i="13"/>
  <c r="I809" i="13"/>
  <c r="I810" i="13"/>
  <c r="I811" i="13"/>
  <c r="I812" i="13"/>
  <c r="I813" i="13"/>
  <c r="K813" i="13" s="1"/>
  <c r="I814" i="13"/>
  <c r="K814" i="13" s="1"/>
  <c r="I815" i="13"/>
  <c r="I816" i="13"/>
  <c r="I817" i="13"/>
  <c r="I818" i="13"/>
  <c r="I819" i="13"/>
  <c r="I820" i="13"/>
  <c r="I821" i="13"/>
  <c r="I822" i="13"/>
  <c r="K822" i="13" s="1"/>
  <c r="I823" i="13"/>
  <c r="I824" i="13"/>
  <c r="I825" i="13"/>
  <c r="I826" i="13"/>
  <c r="I827" i="13"/>
  <c r="I828" i="13"/>
  <c r="I829" i="13"/>
  <c r="K829" i="13" s="1"/>
  <c r="I830" i="13"/>
  <c r="I831" i="13"/>
  <c r="I832" i="13"/>
  <c r="I833" i="13"/>
  <c r="I834" i="13"/>
  <c r="I835" i="13"/>
  <c r="I836" i="13"/>
  <c r="I837" i="13"/>
  <c r="K837" i="13" s="1"/>
  <c r="I838" i="13"/>
  <c r="K838" i="13" s="1"/>
  <c r="I839" i="13"/>
  <c r="I840" i="13"/>
  <c r="I841" i="13"/>
  <c r="I842" i="13"/>
  <c r="I843" i="13"/>
  <c r="I844" i="13"/>
  <c r="I845" i="13"/>
  <c r="K845" i="13" s="1"/>
  <c r="I846" i="13"/>
  <c r="K846" i="13" s="1"/>
  <c r="I847" i="13"/>
  <c r="I848" i="13"/>
  <c r="I849" i="13"/>
  <c r="I850" i="13"/>
  <c r="I851" i="13"/>
  <c r="I852" i="13"/>
  <c r="I853" i="13"/>
  <c r="K853" i="13" s="1"/>
  <c r="I854" i="13"/>
  <c r="K854" i="13" s="1"/>
  <c r="I855" i="13"/>
  <c r="I856" i="13"/>
  <c r="I857" i="13"/>
  <c r="I858" i="13"/>
  <c r="I859" i="13"/>
  <c r="I860" i="13"/>
  <c r="I861" i="13"/>
  <c r="K861" i="13" s="1"/>
  <c r="I862" i="13"/>
  <c r="K862" i="13" s="1"/>
  <c r="I863" i="13"/>
  <c r="I864" i="13"/>
  <c r="I865" i="13"/>
  <c r="I866" i="13"/>
  <c r="I867" i="13"/>
  <c r="I868" i="13"/>
  <c r="I869" i="13"/>
  <c r="K869" i="13" s="1"/>
  <c r="I870" i="13"/>
  <c r="K870" i="13" s="1"/>
  <c r="I871" i="13"/>
  <c r="I872" i="13"/>
  <c r="I873" i="13"/>
  <c r="I874" i="13"/>
  <c r="I875" i="13"/>
  <c r="I876" i="13"/>
  <c r="I877" i="13"/>
  <c r="K877" i="13" s="1"/>
  <c r="I878" i="13"/>
  <c r="K878" i="13" s="1"/>
  <c r="I879" i="13"/>
  <c r="I880" i="13"/>
  <c r="I881" i="13"/>
  <c r="I882" i="13"/>
  <c r="I883" i="13"/>
  <c r="I884" i="13"/>
  <c r="I885" i="13"/>
  <c r="K885" i="13" s="1"/>
  <c r="I886" i="13"/>
  <c r="K886" i="13" s="1"/>
  <c r="I887" i="13"/>
  <c r="I888" i="13"/>
  <c r="I889" i="13"/>
  <c r="I890" i="13"/>
  <c r="I891" i="13"/>
  <c r="I892" i="13"/>
  <c r="I893" i="13"/>
  <c r="K893" i="13" s="1"/>
  <c r="I894" i="13"/>
  <c r="I895" i="13"/>
  <c r="I896" i="13"/>
  <c r="I897" i="13"/>
  <c r="I898" i="13"/>
  <c r="I899" i="13"/>
  <c r="I900" i="13"/>
  <c r="I901" i="13"/>
  <c r="K901" i="13" s="1"/>
  <c r="I902" i="13"/>
  <c r="K902" i="13" s="1"/>
  <c r="I903" i="13"/>
  <c r="I904" i="13"/>
  <c r="I905" i="13"/>
  <c r="I906" i="13"/>
  <c r="I907" i="13"/>
  <c r="I908" i="13"/>
  <c r="I909" i="13"/>
  <c r="K909" i="13" s="1"/>
  <c r="I910" i="13"/>
  <c r="K910" i="13" s="1"/>
  <c r="I911" i="13"/>
  <c r="I912" i="13"/>
  <c r="I913" i="13"/>
  <c r="I914" i="13"/>
  <c r="I915" i="13"/>
  <c r="I916" i="13"/>
  <c r="I917" i="13"/>
  <c r="K917" i="13" s="1"/>
  <c r="I918" i="13"/>
  <c r="K918" i="13" s="1"/>
  <c r="I919" i="13"/>
  <c r="I920" i="13"/>
  <c r="I921" i="13"/>
  <c r="I922" i="13"/>
  <c r="I923" i="13"/>
  <c r="I924" i="13"/>
  <c r="I925" i="13"/>
  <c r="K925" i="13" s="1"/>
  <c r="I926" i="13"/>
  <c r="K926" i="13" s="1"/>
  <c r="I927" i="13"/>
  <c r="I928" i="13"/>
  <c r="I929" i="13"/>
  <c r="I930" i="13"/>
  <c r="I931" i="13"/>
  <c r="I932" i="13"/>
  <c r="I933" i="13"/>
  <c r="K933" i="13" s="1"/>
  <c r="I934" i="13"/>
  <c r="K934" i="13" s="1"/>
  <c r="I935" i="13"/>
  <c r="I936" i="13"/>
  <c r="I937" i="13"/>
  <c r="I938" i="13"/>
  <c r="I939" i="13"/>
  <c r="I940" i="13"/>
  <c r="I941" i="13"/>
  <c r="K941" i="13" s="1"/>
  <c r="I942" i="13"/>
  <c r="K942" i="13" s="1"/>
  <c r="I943" i="13"/>
  <c r="I944" i="13"/>
  <c r="I945" i="13"/>
  <c r="I946" i="13"/>
  <c r="I947" i="13"/>
  <c r="I948" i="13"/>
  <c r="I949" i="13"/>
  <c r="K949" i="13" s="1"/>
  <c r="I950" i="13"/>
  <c r="K950" i="13" s="1"/>
  <c r="I951" i="13"/>
  <c r="I952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K965" i="13" s="1"/>
  <c r="I966" i="13"/>
  <c r="K966" i="13" s="1"/>
  <c r="I967" i="13"/>
  <c r="I968" i="13"/>
  <c r="I969" i="13"/>
  <c r="I970" i="13"/>
  <c r="I971" i="13"/>
  <c r="I972" i="13"/>
  <c r="I973" i="13"/>
  <c r="K973" i="13" s="1"/>
  <c r="I974" i="13"/>
  <c r="K974" i="13" s="1"/>
  <c r="I975" i="13"/>
  <c r="I976" i="13"/>
  <c r="I977" i="13"/>
  <c r="I978" i="13"/>
  <c r="I979" i="13"/>
  <c r="I980" i="13"/>
  <c r="I981" i="13"/>
  <c r="K981" i="13" s="1"/>
  <c r="I982" i="13"/>
  <c r="K982" i="13" s="1"/>
  <c r="I983" i="13"/>
  <c r="I984" i="13"/>
  <c r="I985" i="13"/>
  <c r="I986" i="13"/>
  <c r="I987" i="13"/>
  <c r="I988" i="13"/>
  <c r="I989" i="13"/>
  <c r="K989" i="13" s="1"/>
  <c r="I990" i="13"/>
  <c r="K990" i="13" s="1"/>
  <c r="I991" i="13"/>
  <c r="I992" i="13"/>
  <c r="I993" i="13"/>
  <c r="I994" i="13"/>
  <c r="I995" i="13"/>
  <c r="I996" i="13"/>
  <c r="I997" i="13"/>
  <c r="K997" i="13" s="1"/>
  <c r="I998" i="13"/>
  <c r="K998" i="13" s="1"/>
  <c r="I999" i="13"/>
  <c r="I1000" i="13"/>
  <c r="I1001" i="13"/>
  <c r="I1002" i="13"/>
  <c r="I1003" i="13"/>
  <c r="I1004" i="13"/>
  <c r="I1005" i="13"/>
  <c r="K1005" i="13" s="1"/>
  <c r="I1006" i="13"/>
  <c r="K1006" i="13" s="1"/>
  <c r="I1007" i="13"/>
  <c r="I1008" i="13"/>
  <c r="I1009" i="13"/>
  <c r="I1010" i="13"/>
  <c r="I1011" i="13"/>
  <c r="I1012" i="13"/>
  <c r="I1013" i="13"/>
  <c r="I1014" i="13"/>
  <c r="K1014" i="13" s="1"/>
  <c r="I1015" i="13"/>
  <c r="I1016" i="13"/>
  <c r="I1017" i="13"/>
  <c r="I1018" i="13"/>
  <c r="I1019" i="13"/>
  <c r="I1020" i="13"/>
  <c r="I1021" i="13"/>
  <c r="K1021" i="13" s="1"/>
  <c r="I1022" i="13"/>
  <c r="I1023" i="13"/>
  <c r="I1024" i="13"/>
  <c r="I1025" i="13"/>
  <c r="I1026" i="13"/>
  <c r="I1027" i="13"/>
  <c r="I1028" i="13"/>
  <c r="I1029" i="13"/>
  <c r="K1029" i="13" s="1"/>
  <c r="I1030" i="13"/>
  <c r="K1030" i="13" s="1"/>
  <c r="I1031" i="13"/>
  <c r="I1032" i="13"/>
  <c r="I1033" i="13"/>
  <c r="I1034" i="13"/>
  <c r="I1035" i="13"/>
  <c r="I1036" i="13"/>
  <c r="I1037" i="13"/>
  <c r="K1037" i="13" s="1"/>
  <c r="I1038" i="13"/>
  <c r="K1038" i="13" s="1"/>
  <c r="I1039" i="13"/>
  <c r="I1040" i="13"/>
  <c r="I1041" i="13"/>
  <c r="I1042" i="13"/>
  <c r="I1043" i="13"/>
  <c r="I1044" i="13"/>
  <c r="I1045" i="13"/>
  <c r="K1045" i="13" s="1"/>
  <c r="I1046" i="13"/>
  <c r="K1046" i="13" s="1"/>
  <c r="I1047" i="13"/>
  <c r="I1048" i="13"/>
  <c r="I1049" i="13"/>
  <c r="I1050" i="13"/>
  <c r="I1051" i="13"/>
  <c r="I1052" i="13"/>
  <c r="I1053" i="13"/>
  <c r="K1053" i="13" s="1"/>
  <c r="I1054" i="13"/>
  <c r="K1054" i="13" s="1"/>
  <c r="I1055" i="13"/>
  <c r="I1056" i="13"/>
  <c r="I1057" i="13"/>
  <c r="I1058" i="13"/>
  <c r="I1059" i="13"/>
  <c r="I1060" i="13"/>
  <c r="I1061" i="13"/>
  <c r="K1061" i="13" s="1"/>
  <c r="I1062" i="13"/>
  <c r="K1062" i="13" s="1"/>
  <c r="I1063" i="13"/>
  <c r="I1064" i="13"/>
  <c r="I1065" i="13"/>
  <c r="I1066" i="13"/>
  <c r="I1067" i="13"/>
  <c r="I1068" i="13"/>
  <c r="I1069" i="13"/>
  <c r="K1069" i="13" s="1"/>
  <c r="I1070" i="13"/>
  <c r="K1070" i="13" s="1"/>
  <c r="I1071" i="13"/>
  <c r="I1072" i="13"/>
  <c r="I1073" i="13"/>
  <c r="I1074" i="13"/>
  <c r="I1075" i="13"/>
  <c r="I1076" i="13"/>
  <c r="I1077" i="13"/>
  <c r="K1077" i="13" s="1"/>
  <c r="I1078" i="13"/>
  <c r="K1078" i="13" s="1"/>
  <c r="I1079" i="13"/>
  <c r="I1080" i="13"/>
  <c r="I1081" i="13"/>
  <c r="I1082" i="13"/>
  <c r="I1083" i="13"/>
  <c r="I1084" i="13"/>
  <c r="I1085" i="13"/>
  <c r="K1085" i="13" s="1"/>
  <c r="I1086" i="13"/>
  <c r="K1086" i="13" s="1"/>
  <c r="I1087" i="13"/>
  <c r="I1088" i="13"/>
  <c r="I1089" i="13"/>
  <c r="I1090" i="13"/>
  <c r="I1091" i="13"/>
  <c r="I1092" i="13"/>
  <c r="I1093" i="13"/>
  <c r="K1093" i="13" s="1"/>
  <c r="I1094" i="13"/>
  <c r="K1094" i="13" s="1"/>
  <c r="I1095" i="13"/>
  <c r="I1096" i="13"/>
  <c r="I1097" i="13"/>
  <c r="I1098" i="13"/>
  <c r="I1099" i="13"/>
  <c r="I1100" i="13"/>
  <c r="I1101" i="13"/>
  <c r="K1101" i="13" s="1"/>
  <c r="I1102" i="13"/>
  <c r="K1102" i="13" s="1"/>
  <c r="I1103" i="13"/>
  <c r="I1104" i="13"/>
  <c r="I1105" i="13"/>
  <c r="I1106" i="13"/>
  <c r="I1107" i="13"/>
  <c r="I1108" i="13"/>
  <c r="I1109" i="13"/>
  <c r="K1109" i="13" s="1"/>
  <c r="I1110" i="13"/>
  <c r="K1110" i="13" s="1"/>
  <c r="I1111" i="13"/>
  <c r="I1112" i="13"/>
  <c r="I1113" i="13"/>
  <c r="I1114" i="13"/>
  <c r="I1115" i="13"/>
  <c r="I1116" i="13"/>
  <c r="I1117" i="13"/>
  <c r="K1117" i="13" s="1"/>
  <c r="I1118" i="13"/>
  <c r="K1118" i="13" s="1"/>
  <c r="I1119" i="13"/>
  <c r="I1120" i="13"/>
  <c r="I1121" i="13"/>
  <c r="I1122" i="13"/>
  <c r="I1123" i="13"/>
  <c r="I1124" i="13"/>
  <c r="I1125" i="13"/>
  <c r="K1125" i="13" s="1"/>
  <c r="I1126" i="13"/>
  <c r="K1126" i="13" s="1"/>
  <c r="I1127" i="13"/>
  <c r="I1128" i="13"/>
  <c r="I1129" i="13"/>
  <c r="I1130" i="13"/>
  <c r="I1131" i="13"/>
  <c r="I1132" i="13"/>
  <c r="I1133" i="13"/>
  <c r="K1133" i="13" s="1"/>
  <c r="I1134" i="13"/>
  <c r="K1134" i="13" s="1"/>
  <c r="I1135" i="13"/>
  <c r="I1136" i="13"/>
  <c r="I1137" i="13"/>
  <c r="I1138" i="13"/>
  <c r="I1139" i="13"/>
  <c r="I1140" i="13"/>
  <c r="I1141" i="13"/>
  <c r="K1141" i="13" s="1"/>
  <c r="I1142" i="13"/>
  <c r="K1142" i="13" s="1"/>
  <c r="I1143" i="13"/>
  <c r="I1144" i="13"/>
  <c r="I1145" i="13"/>
  <c r="I1146" i="13"/>
  <c r="I1147" i="13"/>
  <c r="I1148" i="13"/>
  <c r="I1149" i="13"/>
  <c r="K1149" i="13" s="1"/>
  <c r="I1150" i="13"/>
  <c r="I1151" i="13"/>
  <c r="I1152" i="13"/>
  <c r="I1153" i="13"/>
  <c r="I1154" i="13"/>
  <c r="I1155" i="13"/>
  <c r="I1156" i="13"/>
  <c r="I1157" i="13"/>
  <c r="K1157" i="13" s="1"/>
  <c r="I1158" i="13"/>
  <c r="K1158" i="13" s="1"/>
  <c r="I1159" i="13"/>
  <c r="I1160" i="13"/>
  <c r="I1161" i="13"/>
  <c r="I1162" i="13"/>
  <c r="I1163" i="13"/>
  <c r="I1164" i="13"/>
  <c r="I1165" i="13"/>
  <c r="K1165" i="13" s="1"/>
  <c r="I1166" i="13"/>
  <c r="K1166" i="13" s="1"/>
  <c r="I1167" i="13"/>
  <c r="I1168" i="13"/>
  <c r="I1169" i="13"/>
  <c r="I1170" i="13"/>
  <c r="I1171" i="13"/>
  <c r="I1172" i="13"/>
  <c r="I1173" i="13"/>
  <c r="K1173" i="13" s="1"/>
  <c r="I1174" i="13"/>
  <c r="K1174" i="13" s="1"/>
  <c r="I1175" i="13"/>
  <c r="I1176" i="13"/>
  <c r="I1177" i="13"/>
  <c r="I1178" i="13"/>
  <c r="I1179" i="13"/>
  <c r="I1180" i="13"/>
  <c r="I1181" i="13"/>
  <c r="K1181" i="13" s="1"/>
  <c r="I1182" i="13"/>
  <c r="K1182" i="13" s="1"/>
  <c r="I1183" i="13"/>
  <c r="I1184" i="13"/>
  <c r="I1185" i="13"/>
  <c r="I1186" i="13"/>
  <c r="I1187" i="13"/>
  <c r="I1188" i="13"/>
  <c r="I1189" i="13"/>
  <c r="K1189" i="13" s="1"/>
  <c r="I1190" i="13"/>
  <c r="K1190" i="13" s="1"/>
  <c r="I1191" i="13"/>
  <c r="I1192" i="13"/>
  <c r="I1193" i="13"/>
  <c r="I1194" i="13"/>
  <c r="I1195" i="13"/>
  <c r="I1196" i="13"/>
  <c r="I1197" i="13"/>
  <c r="K1197" i="13" s="1"/>
  <c r="I1198" i="13"/>
  <c r="K1198" i="13" s="1"/>
  <c r="I1199" i="13"/>
  <c r="I1200" i="13"/>
  <c r="I1201" i="13"/>
  <c r="I1202" i="13"/>
  <c r="I1203" i="13"/>
  <c r="I1204" i="13"/>
  <c r="I1205" i="13"/>
  <c r="K1205" i="13" s="1"/>
  <c r="I1206" i="13"/>
  <c r="K1206" i="13" s="1"/>
  <c r="I1207" i="13"/>
  <c r="I1208" i="13"/>
  <c r="I1209" i="13"/>
  <c r="I1210" i="13"/>
  <c r="I1211" i="13"/>
  <c r="I1212" i="13"/>
  <c r="I1213" i="13"/>
  <c r="K1213" i="13" s="1"/>
  <c r="I1214" i="13"/>
  <c r="K1214" i="13" s="1"/>
  <c r="I1215" i="13"/>
  <c r="I1216" i="13"/>
  <c r="I1217" i="13"/>
  <c r="I1218" i="13"/>
  <c r="I1219" i="13"/>
  <c r="I1220" i="13"/>
  <c r="I1221" i="13"/>
  <c r="K1221" i="13" s="1"/>
  <c r="I1222" i="13"/>
  <c r="K1222" i="13" s="1"/>
  <c r="I1223" i="13"/>
  <c r="I1224" i="13"/>
  <c r="I1225" i="13"/>
  <c r="I1226" i="13"/>
  <c r="I1227" i="13"/>
  <c r="I1228" i="13"/>
  <c r="I1229" i="13"/>
  <c r="K1229" i="13" s="1"/>
  <c r="I1230" i="13"/>
  <c r="K1230" i="13" s="1"/>
  <c r="I1231" i="13"/>
  <c r="I1232" i="13"/>
  <c r="I1233" i="13"/>
  <c r="I1234" i="13"/>
  <c r="I1235" i="13"/>
  <c r="I1236" i="13"/>
  <c r="I1237" i="13"/>
  <c r="K1237" i="13" s="1"/>
  <c r="I1238" i="13"/>
  <c r="K1238" i="13" s="1"/>
  <c r="I1239" i="13"/>
  <c r="I1240" i="13"/>
  <c r="I1241" i="13"/>
  <c r="I1242" i="13"/>
  <c r="I1243" i="13"/>
  <c r="I1244" i="13"/>
  <c r="I1245" i="13"/>
  <c r="K1245" i="13" s="1"/>
  <c r="I1246" i="13"/>
  <c r="K1246" i="13" s="1"/>
  <c r="I1247" i="13"/>
  <c r="I1248" i="13"/>
  <c r="I1249" i="13"/>
  <c r="I1250" i="13"/>
  <c r="I1251" i="13"/>
  <c r="I1252" i="13"/>
  <c r="I1253" i="13"/>
  <c r="K1253" i="13" s="1"/>
  <c r="I1254" i="13"/>
  <c r="K1254" i="13" s="1"/>
  <c r="I1255" i="13"/>
  <c r="I1256" i="13"/>
  <c r="I1257" i="13"/>
  <c r="I1258" i="13"/>
  <c r="I1259" i="13"/>
  <c r="I1260" i="13"/>
  <c r="I1261" i="13"/>
  <c r="K1261" i="13" s="1"/>
  <c r="I1262" i="13"/>
  <c r="K1262" i="13" s="1"/>
  <c r="I1263" i="13"/>
  <c r="I1264" i="13"/>
  <c r="I1265" i="13"/>
  <c r="I1266" i="13"/>
  <c r="I1267" i="13"/>
  <c r="I1268" i="13"/>
  <c r="I1269" i="13"/>
  <c r="K1269" i="13" s="1"/>
  <c r="I1270" i="13"/>
  <c r="K1270" i="13" s="1"/>
  <c r="I1271" i="13"/>
  <c r="I1272" i="13"/>
  <c r="I1273" i="13"/>
  <c r="I1274" i="13"/>
  <c r="I1275" i="13"/>
  <c r="I1276" i="13"/>
  <c r="I1277" i="13"/>
  <c r="I1278" i="13"/>
  <c r="K1278" i="13" s="1"/>
  <c r="I1279" i="13"/>
  <c r="I1280" i="13"/>
  <c r="I1281" i="13"/>
  <c r="I1282" i="13"/>
  <c r="I1283" i="13"/>
  <c r="I1284" i="13"/>
  <c r="I1285" i="13"/>
  <c r="K1285" i="13" s="1"/>
  <c r="I1286" i="13"/>
  <c r="K1286" i="13" s="1"/>
  <c r="I1287" i="13"/>
  <c r="I1288" i="13"/>
  <c r="I1289" i="13"/>
  <c r="I1290" i="13"/>
  <c r="I1291" i="13"/>
  <c r="I1292" i="13"/>
  <c r="I1293" i="13"/>
  <c r="K1293" i="13" s="1"/>
  <c r="I1294" i="13"/>
  <c r="K1294" i="13" s="1"/>
  <c r="I1295" i="13"/>
  <c r="I1296" i="13"/>
  <c r="I1297" i="13"/>
  <c r="I1298" i="13"/>
  <c r="I1299" i="13"/>
  <c r="I1300" i="13"/>
  <c r="I1301" i="13"/>
  <c r="K1301" i="13" s="1"/>
  <c r="I1302" i="13"/>
  <c r="K1302" i="13" s="1"/>
  <c r="I1303" i="13"/>
  <c r="I1304" i="13"/>
  <c r="I1305" i="13"/>
  <c r="I1306" i="13"/>
  <c r="I1307" i="13"/>
  <c r="I1308" i="13"/>
  <c r="J2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J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2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652" i="13"/>
  <c r="J653" i="13"/>
  <c r="J654" i="13"/>
  <c r="J655" i="13"/>
  <c r="J656" i="13"/>
  <c r="J657" i="13"/>
  <c r="J658" i="13"/>
  <c r="J659" i="13"/>
  <c r="J660" i="13"/>
  <c r="J661" i="13"/>
  <c r="J662" i="13"/>
  <c r="J663" i="13"/>
  <c r="J664" i="13"/>
  <c r="J665" i="13"/>
  <c r="J666" i="13"/>
  <c r="J667" i="13"/>
  <c r="J668" i="13"/>
  <c r="J669" i="13"/>
  <c r="J670" i="13"/>
  <c r="J671" i="13"/>
  <c r="J672" i="13"/>
  <c r="J673" i="13"/>
  <c r="J674" i="13"/>
  <c r="J675" i="13"/>
  <c r="J676" i="13"/>
  <c r="J677" i="13"/>
  <c r="J678" i="13"/>
  <c r="J679" i="13"/>
  <c r="J680" i="13"/>
  <c r="J681" i="13"/>
  <c r="J682" i="13"/>
  <c r="J683" i="13"/>
  <c r="J684" i="13"/>
  <c r="J685" i="13"/>
  <c r="J686" i="13"/>
  <c r="J687" i="13"/>
  <c r="J688" i="13"/>
  <c r="J689" i="13"/>
  <c r="J690" i="13"/>
  <c r="J691" i="13"/>
  <c r="J692" i="13"/>
  <c r="J693" i="13"/>
  <c r="J694" i="13"/>
  <c r="J695" i="13"/>
  <c r="J696" i="13"/>
  <c r="J697" i="13"/>
  <c r="J698" i="13"/>
  <c r="J699" i="13"/>
  <c r="J700" i="13"/>
  <c r="J701" i="13"/>
  <c r="J702" i="13"/>
  <c r="J703" i="13"/>
  <c r="J704" i="13"/>
  <c r="J705" i="13"/>
  <c r="J706" i="13"/>
  <c r="J707" i="13"/>
  <c r="J708" i="13"/>
  <c r="J709" i="13"/>
  <c r="J710" i="13"/>
  <c r="J711" i="13"/>
  <c r="J712" i="13"/>
  <c r="J713" i="13"/>
  <c r="J714" i="13"/>
  <c r="J715" i="13"/>
  <c r="J716" i="13"/>
  <c r="J717" i="13"/>
  <c r="J718" i="13"/>
  <c r="J719" i="13"/>
  <c r="J720" i="13"/>
  <c r="J721" i="13"/>
  <c r="J722" i="13"/>
  <c r="J723" i="13"/>
  <c r="J724" i="13"/>
  <c r="J725" i="13"/>
  <c r="J726" i="13"/>
  <c r="J727" i="13"/>
  <c r="J728" i="13"/>
  <c r="J729" i="13"/>
  <c r="J730" i="13"/>
  <c r="J731" i="13"/>
  <c r="J732" i="13"/>
  <c r="J733" i="13"/>
  <c r="J734" i="13"/>
  <c r="J735" i="13"/>
  <c r="J736" i="13"/>
  <c r="J737" i="13"/>
  <c r="J738" i="13"/>
  <c r="J739" i="13"/>
  <c r="J740" i="13"/>
  <c r="J741" i="13"/>
  <c r="J742" i="13"/>
  <c r="J743" i="13"/>
  <c r="J744" i="13"/>
  <c r="J745" i="13"/>
  <c r="J746" i="13"/>
  <c r="J747" i="13"/>
  <c r="J748" i="13"/>
  <c r="J749" i="13"/>
  <c r="J750" i="13"/>
  <c r="J751" i="13"/>
  <c r="J752" i="13"/>
  <c r="J753" i="13"/>
  <c r="J754" i="13"/>
  <c r="J755" i="13"/>
  <c r="J756" i="13"/>
  <c r="J757" i="13"/>
  <c r="J758" i="13"/>
  <c r="J759" i="13"/>
  <c r="J760" i="13"/>
  <c r="J761" i="13"/>
  <c r="J762" i="13"/>
  <c r="J763" i="13"/>
  <c r="J764" i="13"/>
  <c r="J765" i="13"/>
  <c r="J766" i="13"/>
  <c r="J767" i="13"/>
  <c r="J768" i="13"/>
  <c r="J769" i="13"/>
  <c r="J770" i="13"/>
  <c r="J771" i="13"/>
  <c r="J772" i="13"/>
  <c r="J773" i="13"/>
  <c r="J774" i="13"/>
  <c r="J775" i="13"/>
  <c r="J776" i="13"/>
  <c r="J777" i="13"/>
  <c r="J778" i="13"/>
  <c r="J779" i="13"/>
  <c r="J780" i="13"/>
  <c r="J781" i="13"/>
  <c r="J782" i="13"/>
  <c r="J783" i="13"/>
  <c r="J784" i="13"/>
  <c r="J785" i="13"/>
  <c r="J786" i="13"/>
  <c r="J787" i="13"/>
  <c r="J788" i="13"/>
  <c r="J789" i="13"/>
  <c r="J790" i="13"/>
  <c r="J791" i="13"/>
  <c r="J792" i="13"/>
  <c r="J793" i="13"/>
  <c r="J794" i="13"/>
  <c r="J795" i="13"/>
  <c r="J796" i="13"/>
  <c r="J797" i="13"/>
  <c r="J798" i="13"/>
  <c r="J799" i="13"/>
  <c r="J800" i="13"/>
  <c r="J801" i="13"/>
  <c r="J802" i="13"/>
  <c r="J803" i="13"/>
  <c r="J804" i="13"/>
  <c r="J805" i="13"/>
  <c r="J806" i="13"/>
  <c r="J807" i="13"/>
  <c r="J808" i="13"/>
  <c r="J809" i="13"/>
  <c r="J810" i="13"/>
  <c r="J811" i="13"/>
  <c r="J812" i="13"/>
  <c r="J813" i="13"/>
  <c r="J814" i="13"/>
  <c r="J815" i="13"/>
  <c r="J816" i="13"/>
  <c r="J817" i="13"/>
  <c r="J818" i="13"/>
  <c r="J819" i="13"/>
  <c r="J820" i="13"/>
  <c r="J821" i="13"/>
  <c r="J822" i="13"/>
  <c r="J823" i="13"/>
  <c r="J824" i="13"/>
  <c r="J825" i="13"/>
  <c r="J826" i="13"/>
  <c r="J827" i="13"/>
  <c r="J828" i="13"/>
  <c r="J829" i="13"/>
  <c r="J830" i="13"/>
  <c r="J831" i="13"/>
  <c r="J832" i="13"/>
  <c r="J833" i="13"/>
  <c r="J834" i="13"/>
  <c r="J835" i="13"/>
  <c r="J836" i="13"/>
  <c r="J837" i="13"/>
  <c r="J838" i="13"/>
  <c r="J839" i="13"/>
  <c r="J840" i="13"/>
  <c r="J841" i="13"/>
  <c r="J842" i="13"/>
  <c r="J843" i="13"/>
  <c r="J844" i="13"/>
  <c r="J845" i="13"/>
  <c r="J846" i="13"/>
  <c r="J847" i="13"/>
  <c r="J848" i="13"/>
  <c r="J849" i="13"/>
  <c r="J850" i="13"/>
  <c r="J851" i="13"/>
  <c r="J852" i="13"/>
  <c r="J853" i="13"/>
  <c r="J854" i="13"/>
  <c r="J855" i="13"/>
  <c r="J856" i="13"/>
  <c r="J857" i="13"/>
  <c r="J858" i="13"/>
  <c r="J859" i="13"/>
  <c r="J860" i="13"/>
  <c r="J861" i="13"/>
  <c r="J862" i="13"/>
  <c r="J863" i="13"/>
  <c r="J864" i="13"/>
  <c r="J865" i="13"/>
  <c r="J866" i="13"/>
  <c r="J867" i="13"/>
  <c r="J868" i="13"/>
  <c r="J869" i="13"/>
  <c r="J870" i="13"/>
  <c r="J871" i="13"/>
  <c r="J872" i="13"/>
  <c r="J873" i="13"/>
  <c r="J874" i="13"/>
  <c r="J875" i="13"/>
  <c r="J876" i="13"/>
  <c r="J877" i="13"/>
  <c r="J878" i="13"/>
  <c r="J879" i="13"/>
  <c r="J880" i="13"/>
  <c r="J881" i="13"/>
  <c r="J882" i="13"/>
  <c r="J883" i="13"/>
  <c r="J884" i="13"/>
  <c r="J885" i="13"/>
  <c r="J886" i="13"/>
  <c r="J887" i="13"/>
  <c r="J888" i="13"/>
  <c r="J889" i="13"/>
  <c r="J890" i="13"/>
  <c r="J891" i="13"/>
  <c r="J892" i="13"/>
  <c r="J893" i="13"/>
  <c r="J894" i="13"/>
  <c r="J895" i="13"/>
  <c r="J896" i="13"/>
  <c r="J897" i="13"/>
  <c r="J898" i="13"/>
  <c r="J899" i="13"/>
  <c r="J900" i="13"/>
  <c r="J901" i="13"/>
  <c r="J902" i="13"/>
  <c r="J903" i="13"/>
  <c r="J904" i="13"/>
  <c r="J905" i="13"/>
  <c r="J906" i="13"/>
  <c r="J907" i="13"/>
  <c r="J908" i="13"/>
  <c r="J909" i="13"/>
  <c r="J910" i="13"/>
  <c r="J911" i="13"/>
  <c r="J912" i="13"/>
  <c r="J913" i="13"/>
  <c r="J914" i="13"/>
  <c r="J915" i="13"/>
  <c r="J916" i="13"/>
  <c r="J917" i="13"/>
  <c r="J918" i="13"/>
  <c r="J919" i="13"/>
  <c r="J920" i="13"/>
  <c r="J921" i="13"/>
  <c r="J922" i="13"/>
  <c r="J923" i="13"/>
  <c r="J924" i="13"/>
  <c r="J925" i="13"/>
  <c r="J926" i="13"/>
  <c r="J927" i="13"/>
  <c r="J928" i="13"/>
  <c r="J929" i="13"/>
  <c r="J930" i="13"/>
  <c r="J931" i="13"/>
  <c r="J932" i="13"/>
  <c r="J933" i="13"/>
  <c r="J934" i="13"/>
  <c r="J935" i="13"/>
  <c r="J936" i="13"/>
  <c r="J937" i="13"/>
  <c r="J938" i="13"/>
  <c r="J939" i="13"/>
  <c r="J940" i="13"/>
  <c r="J941" i="13"/>
  <c r="J942" i="13"/>
  <c r="J943" i="13"/>
  <c r="J944" i="13"/>
  <c r="J945" i="13"/>
  <c r="J946" i="13"/>
  <c r="J947" i="13"/>
  <c r="J948" i="13"/>
  <c r="J949" i="13"/>
  <c r="J950" i="13"/>
  <c r="J951" i="13"/>
  <c r="J952" i="13"/>
  <c r="J953" i="13"/>
  <c r="J954" i="13"/>
  <c r="J955" i="13"/>
  <c r="J956" i="13"/>
  <c r="J957" i="13"/>
  <c r="J958" i="13"/>
  <c r="J959" i="13"/>
  <c r="J960" i="13"/>
  <c r="J961" i="13"/>
  <c r="J962" i="13"/>
  <c r="J963" i="13"/>
  <c r="J964" i="13"/>
  <c r="J965" i="13"/>
  <c r="J966" i="13"/>
  <c r="J967" i="13"/>
  <c r="J968" i="13"/>
  <c r="J969" i="13"/>
  <c r="J970" i="13"/>
  <c r="J971" i="13"/>
  <c r="J972" i="13"/>
  <c r="J973" i="13"/>
  <c r="J974" i="13"/>
  <c r="J975" i="13"/>
  <c r="J976" i="13"/>
  <c r="J977" i="13"/>
  <c r="J978" i="13"/>
  <c r="J979" i="13"/>
  <c r="J980" i="13"/>
  <c r="J981" i="13"/>
  <c r="J982" i="13"/>
  <c r="J983" i="13"/>
  <c r="J984" i="13"/>
  <c r="J985" i="13"/>
  <c r="J986" i="13"/>
  <c r="J987" i="13"/>
  <c r="J988" i="13"/>
  <c r="J989" i="13"/>
  <c r="J990" i="13"/>
  <c r="J991" i="13"/>
  <c r="J992" i="13"/>
  <c r="J993" i="13"/>
  <c r="J994" i="13"/>
  <c r="J995" i="13"/>
  <c r="J996" i="13"/>
  <c r="J997" i="13"/>
  <c r="J998" i="13"/>
  <c r="J999" i="13"/>
  <c r="J1000" i="13"/>
  <c r="J1001" i="13"/>
  <c r="J1002" i="13"/>
  <c r="J1003" i="13"/>
  <c r="J1004" i="13"/>
  <c r="J1005" i="13"/>
  <c r="J1006" i="13"/>
  <c r="J1007" i="13"/>
  <c r="J1008" i="13"/>
  <c r="J1009" i="13"/>
  <c r="J1010" i="13"/>
  <c r="J1011" i="13"/>
  <c r="J1012" i="13"/>
  <c r="J1013" i="13"/>
  <c r="J1014" i="13"/>
  <c r="J1015" i="13"/>
  <c r="J1016" i="13"/>
  <c r="J1017" i="13"/>
  <c r="J1018" i="13"/>
  <c r="J1019" i="13"/>
  <c r="J1020" i="13"/>
  <c r="J1021" i="13"/>
  <c r="J1022" i="13"/>
  <c r="J1023" i="13"/>
  <c r="J1024" i="13"/>
  <c r="J1025" i="13"/>
  <c r="J1026" i="13"/>
  <c r="J1027" i="13"/>
  <c r="J1028" i="13"/>
  <c r="J1029" i="13"/>
  <c r="J1030" i="13"/>
  <c r="J1031" i="13"/>
  <c r="J1032" i="13"/>
  <c r="J1033" i="13"/>
  <c r="J1034" i="13"/>
  <c r="J1035" i="13"/>
  <c r="J1036" i="13"/>
  <c r="J1037" i="13"/>
  <c r="J1038" i="13"/>
  <c r="J1039" i="13"/>
  <c r="J1040" i="13"/>
  <c r="J1041" i="13"/>
  <c r="J1042" i="13"/>
  <c r="J1043" i="13"/>
  <c r="J1044" i="13"/>
  <c r="J1045" i="13"/>
  <c r="J1046" i="13"/>
  <c r="J1047" i="13"/>
  <c r="J1048" i="13"/>
  <c r="J1049" i="13"/>
  <c r="J1050" i="13"/>
  <c r="J1051" i="13"/>
  <c r="J1052" i="13"/>
  <c r="J1053" i="13"/>
  <c r="J1054" i="13"/>
  <c r="J1055" i="13"/>
  <c r="J1056" i="13"/>
  <c r="J1057" i="13"/>
  <c r="J1058" i="13"/>
  <c r="J1059" i="13"/>
  <c r="J1060" i="13"/>
  <c r="J1061" i="13"/>
  <c r="J1062" i="13"/>
  <c r="J1063" i="13"/>
  <c r="J1064" i="13"/>
  <c r="J1065" i="13"/>
  <c r="J1066" i="13"/>
  <c r="J1067" i="13"/>
  <c r="J1068" i="13"/>
  <c r="J1069" i="13"/>
  <c r="J1070" i="13"/>
  <c r="J1071" i="13"/>
  <c r="J1072" i="13"/>
  <c r="J1073" i="13"/>
  <c r="J1074" i="13"/>
  <c r="J1075" i="13"/>
  <c r="J1076" i="13"/>
  <c r="J1077" i="13"/>
  <c r="J1078" i="13"/>
  <c r="J1079" i="13"/>
  <c r="J1080" i="13"/>
  <c r="J1081" i="13"/>
  <c r="J1082" i="13"/>
  <c r="J1083" i="13"/>
  <c r="J1084" i="13"/>
  <c r="J1085" i="13"/>
  <c r="J1086" i="13"/>
  <c r="J1087" i="13"/>
  <c r="J1088" i="13"/>
  <c r="J1089" i="13"/>
  <c r="J1090" i="13"/>
  <c r="J1091" i="13"/>
  <c r="J1092" i="13"/>
  <c r="J1093" i="13"/>
  <c r="J1094" i="13"/>
  <c r="J1095" i="13"/>
  <c r="J1096" i="13"/>
  <c r="J1097" i="13"/>
  <c r="J1098" i="13"/>
  <c r="J1099" i="13"/>
  <c r="J1100" i="13"/>
  <c r="J1101" i="13"/>
  <c r="J1102" i="13"/>
  <c r="J1103" i="13"/>
  <c r="J1104" i="13"/>
  <c r="J1105" i="13"/>
  <c r="J1106" i="13"/>
  <c r="J1107" i="13"/>
  <c r="J1108" i="13"/>
  <c r="J1109" i="13"/>
  <c r="J1110" i="13"/>
  <c r="J1111" i="13"/>
  <c r="J1112" i="13"/>
  <c r="J1113" i="13"/>
  <c r="J1114" i="13"/>
  <c r="J1115" i="13"/>
  <c r="J1116" i="13"/>
  <c r="J1117" i="13"/>
  <c r="J1118" i="13"/>
  <c r="J1119" i="13"/>
  <c r="J1120" i="13"/>
  <c r="J1121" i="13"/>
  <c r="J1122" i="13"/>
  <c r="J1123" i="13"/>
  <c r="J1124" i="13"/>
  <c r="J1125" i="13"/>
  <c r="J1126" i="13"/>
  <c r="J1127" i="13"/>
  <c r="J1128" i="13"/>
  <c r="J1129" i="13"/>
  <c r="J1130" i="13"/>
  <c r="J1131" i="13"/>
  <c r="J1132" i="13"/>
  <c r="J1133" i="13"/>
  <c r="J1134" i="13"/>
  <c r="J1135" i="13"/>
  <c r="J1136" i="13"/>
  <c r="J1137" i="13"/>
  <c r="J1138" i="13"/>
  <c r="J1139" i="13"/>
  <c r="J1140" i="13"/>
  <c r="J1141" i="13"/>
  <c r="J1142" i="13"/>
  <c r="J1143" i="13"/>
  <c r="J1144" i="13"/>
  <c r="J1145" i="13"/>
  <c r="J1146" i="13"/>
  <c r="J1147" i="13"/>
  <c r="J1148" i="13"/>
  <c r="J1149" i="13"/>
  <c r="J1150" i="13"/>
  <c r="J1151" i="13"/>
  <c r="J1152" i="13"/>
  <c r="J1153" i="13"/>
  <c r="J1154" i="13"/>
  <c r="J1155" i="13"/>
  <c r="J1156" i="13"/>
  <c r="J1157" i="13"/>
  <c r="J1158" i="13"/>
  <c r="J1159" i="13"/>
  <c r="J1160" i="13"/>
  <c r="J1161" i="13"/>
  <c r="J1162" i="13"/>
  <c r="J1163" i="13"/>
  <c r="J1164" i="13"/>
  <c r="J1165" i="13"/>
  <c r="J1166" i="13"/>
  <c r="J1167" i="13"/>
  <c r="J1168" i="13"/>
  <c r="J1169" i="13"/>
  <c r="J1170" i="13"/>
  <c r="J1171" i="13"/>
  <c r="J1172" i="13"/>
  <c r="J1173" i="13"/>
  <c r="J1174" i="13"/>
  <c r="J1175" i="13"/>
  <c r="J1176" i="13"/>
  <c r="J1177" i="13"/>
  <c r="J1178" i="13"/>
  <c r="J1179" i="13"/>
  <c r="J1180" i="13"/>
  <c r="J1181" i="13"/>
  <c r="J1182" i="13"/>
  <c r="J1183" i="13"/>
  <c r="J1184" i="13"/>
  <c r="J1185" i="13"/>
  <c r="J1186" i="13"/>
  <c r="J1187" i="13"/>
  <c r="J1188" i="13"/>
  <c r="J1189" i="13"/>
  <c r="J1190" i="13"/>
  <c r="J1191" i="13"/>
  <c r="J1192" i="13"/>
  <c r="J1193" i="13"/>
  <c r="J1194" i="13"/>
  <c r="J1195" i="13"/>
  <c r="J1196" i="13"/>
  <c r="J1197" i="13"/>
  <c r="J1198" i="13"/>
  <c r="J1199" i="13"/>
  <c r="J1200" i="13"/>
  <c r="J1201" i="13"/>
  <c r="J1202" i="13"/>
  <c r="J1203" i="13"/>
  <c r="J1204" i="13"/>
  <c r="J1205" i="13"/>
  <c r="J1206" i="13"/>
  <c r="J1207" i="13"/>
  <c r="J1208" i="13"/>
  <c r="J1209" i="13"/>
  <c r="J1210" i="13"/>
  <c r="J1211" i="13"/>
  <c r="J1212" i="13"/>
  <c r="J1213" i="13"/>
  <c r="J1214" i="13"/>
  <c r="J1215" i="13"/>
  <c r="J1216" i="13"/>
  <c r="J1217" i="13"/>
  <c r="J1218" i="13"/>
  <c r="J1219" i="13"/>
  <c r="J1220" i="13"/>
  <c r="J1221" i="13"/>
  <c r="J1222" i="13"/>
  <c r="J1223" i="13"/>
  <c r="J1224" i="13"/>
  <c r="J1225" i="13"/>
  <c r="J1226" i="13"/>
  <c r="J1227" i="13"/>
  <c r="J1228" i="13"/>
  <c r="J1229" i="13"/>
  <c r="J1230" i="13"/>
  <c r="J1231" i="13"/>
  <c r="J1232" i="13"/>
  <c r="J1233" i="13"/>
  <c r="J1234" i="13"/>
  <c r="J1235" i="13"/>
  <c r="J1236" i="13"/>
  <c r="J1237" i="13"/>
  <c r="J1238" i="13"/>
  <c r="J1239" i="13"/>
  <c r="J1240" i="13"/>
  <c r="J1241" i="13"/>
  <c r="J1242" i="13"/>
  <c r="J1243" i="13"/>
  <c r="J1244" i="13"/>
  <c r="J1245" i="13"/>
  <c r="J1246" i="13"/>
  <c r="J1247" i="13"/>
  <c r="J1248" i="13"/>
  <c r="J1249" i="13"/>
  <c r="J1250" i="13"/>
  <c r="J1251" i="13"/>
  <c r="J1252" i="13"/>
  <c r="J1253" i="13"/>
  <c r="J1254" i="13"/>
  <c r="J1255" i="13"/>
  <c r="J1256" i="13"/>
  <c r="J1257" i="13"/>
  <c r="J1258" i="13"/>
  <c r="J1259" i="13"/>
  <c r="J1260" i="13"/>
  <c r="J1261" i="13"/>
  <c r="J1262" i="13"/>
  <c r="J1263" i="13"/>
  <c r="J1264" i="13"/>
  <c r="J1265" i="13"/>
  <c r="J1266" i="13"/>
  <c r="J1267" i="13"/>
  <c r="J1268" i="13"/>
  <c r="J1269" i="13"/>
  <c r="J1270" i="13"/>
  <c r="J1271" i="13"/>
  <c r="J1272" i="13"/>
  <c r="J1273" i="13"/>
  <c r="J1274" i="13"/>
  <c r="J1275" i="13"/>
  <c r="J1276" i="13"/>
  <c r="J1277" i="13"/>
  <c r="J1278" i="13"/>
  <c r="J1279" i="13"/>
  <c r="J1280" i="13"/>
  <c r="J1281" i="13"/>
  <c r="J1282" i="13"/>
  <c r="J1283" i="13"/>
  <c r="J1284" i="13"/>
  <c r="J1285" i="13"/>
  <c r="J1286" i="13"/>
  <c r="J1287" i="13"/>
  <c r="J1288" i="13"/>
  <c r="J1289" i="13"/>
  <c r="J1290" i="13"/>
  <c r="J1291" i="13"/>
  <c r="J1292" i="13"/>
  <c r="J1293" i="13"/>
  <c r="J1294" i="13"/>
  <c r="J1295" i="13"/>
  <c r="J1296" i="13"/>
  <c r="J1297" i="13"/>
  <c r="J1298" i="13"/>
  <c r="J1299" i="13"/>
  <c r="J1300" i="13"/>
  <c r="J1301" i="13"/>
  <c r="J1302" i="13"/>
  <c r="J1303" i="13"/>
  <c r="J1304" i="13"/>
  <c r="J1305" i="13"/>
  <c r="J1306" i="13"/>
  <c r="J1307" i="13"/>
  <c r="J1308" i="13"/>
  <c r="K2" i="13"/>
  <c r="K3" i="13"/>
  <c r="K4" i="13"/>
  <c r="K7" i="13"/>
  <c r="K10" i="13"/>
  <c r="K11" i="13"/>
  <c r="K12" i="13"/>
  <c r="K15" i="13"/>
  <c r="K18" i="13"/>
  <c r="K19" i="13"/>
  <c r="K20" i="13"/>
  <c r="K23" i="13"/>
  <c r="K24" i="13"/>
  <c r="K26" i="13"/>
  <c r="K27" i="13"/>
  <c r="K28" i="13"/>
  <c r="K31" i="13"/>
  <c r="K34" i="13"/>
  <c r="K35" i="13"/>
  <c r="K36" i="13"/>
  <c r="K39" i="13"/>
  <c r="K42" i="13"/>
  <c r="K43" i="13"/>
  <c r="K44" i="13"/>
  <c r="K47" i="13"/>
  <c r="K48" i="13"/>
  <c r="K50" i="13"/>
  <c r="K51" i="13"/>
  <c r="K52" i="13"/>
  <c r="K55" i="13"/>
  <c r="K58" i="13"/>
  <c r="K59" i="13"/>
  <c r="K60" i="13"/>
  <c r="K63" i="13"/>
  <c r="K66" i="13"/>
  <c r="K67" i="13"/>
  <c r="K68" i="13"/>
  <c r="K71" i="13"/>
  <c r="K74" i="13"/>
  <c r="K75" i="13"/>
  <c r="K76" i="13"/>
  <c r="K79" i="13"/>
  <c r="K82" i="13"/>
  <c r="K83" i="13"/>
  <c r="K84" i="13"/>
  <c r="K87" i="13"/>
  <c r="K88" i="13"/>
  <c r="K90" i="13"/>
  <c r="K91" i="13"/>
  <c r="K92" i="13"/>
  <c r="K95" i="13"/>
  <c r="K98" i="13"/>
  <c r="K99" i="13"/>
  <c r="K100" i="13"/>
  <c r="K103" i="13"/>
  <c r="K106" i="13"/>
  <c r="K107" i="13"/>
  <c r="K108" i="13"/>
  <c r="K111" i="13"/>
  <c r="K112" i="13"/>
  <c r="K114" i="13"/>
  <c r="K115" i="13"/>
  <c r="K116" i="13"/>
  <c r="K119" i="13"/>
  <c r="K122" i="13"/>
  <c r="K123" i="13"/>
  <c r="K124" i="13"/>
  <c r="K127" i="13"/>
  <c r="K130" i="13"/>
  <c r="K131" i="13"/>
  <c r="K132" i="13"/>
  <c r="K135" i="13"/>
  <c r="K138" i="13"/>
  <c r="K139" i="13"/>
  <c r="K140" i="13"/>
  <c r="K143" i="13"/>
  <c r="K146" i="13"/>
  <c r="K147" i="13"/>
  <c r="K148" i="13"/>
  <c r="K151" i="13"/>
  <c r="K154" i="13"/>
  <c r="K155" i="13"/>
  <c r="K156" i="13"/>
  <c r="K159" i="13"/>
  <c r="K162" i="13"/>
  <c r="K163" i="13"/>
  <c r="K164" i="13"/>
  <c r="K167" i="13"/>
  <c r="K170" i="13"/>
  <c r="K171" i="13"/>
  <c r="K172" i="13"/>
  <c r="K175" i="13"/>
  <c r="K178" i="13"/>
  <c r="K179" i="13"/>
  <c r="K180" i="13"/>
  <c r="K183" i="13"/>
  <c r="K186" i="13"/>
  <c r="K187" i="13"/>
  <c r="K188" i="13"/>
  <c r="K191" i="13"/>
  <c r="K194" i="13"/>
  <c r="K195" i="13"/>
  <c r="K196" i="13"/>
  <c r="K199" i="13"/>
  <c r="K202" i="13"/>
  <c r="K203" i="13"/>
  <c r="K204" i="13"/>
  <c r="K207" i="13"/>
  <c r="K210" i="13"/>
  <c r="K211" i="13"/>
  <c r="K212" i="13"/>
  <c r="K215" i="13"/>
  <c r="K218" i="13"/>
  <c r="K219" i="13"/>
  <c r="K220" i="13"/>
  <c r="K223" i="13"/>
  <c r="K226" i="13"/>
  <c r="K227" i="13"/>
  <c r="K228" i="13"/>
  <c r="K231" i="13"/>
  <c r="K232" i="13"/>
  <c r="K234" i="13"/>
  <c r="K235" i="13"/>
  <c r="K236" i="13"/>
  <c r="K239" i="13"/>
  <c r="K242" i="13"/>
  <c r="K243" i="13"/>
  <c r="K244" i="13"/>
  <c r="K247" i="13"/>
  <c r="K250" i="13"/>
  <c r="K251" i="13"/>
  <c r="K252" i="13"/>
  <c r="K255" i="13"/>
  <c r="K258" i="13"/>
  <c r="K259" i="13"/>
  <c r="K260" i="13"/>
  <c r="K263" i="13"/>
  <c r="K266" i="13"/>
  <c r="K267" i="13"/>
  <c r="K268" i="13"/>
  <c r="K271" i="13"/>
  <c r="K274" i="13"/>
  <c r="K275" i="13"/>
  <c r="K276" i="13"/>
  <c r="K279" i="13"/>
  <c r="K282" i="13"/>
  <c r="K283" i="13"/>
  <c r="K284" i="13"/>
  <c r="K287" i="13"/>
  <c r="K290" i="13"/>
  <c r="K291" i="13"/>
  <c r="K292" i="13"/>
  <c r="K295" i="13"/>
  <c r="K298" i="13"/>
  <c r="K299" i="13"/>
  <c r="K300" i="13"/>
  <c r="K303" i="13"/>
  <c r="K306" i="13"/>
  <c r="K307" i="13"/>
  <c r="K308" i="13"/>
  <c r="K311" i="13"/>
  <c r="K314" i="13"/>
  <c r="K315" i="13"/>
  <c r="K316" i="13"/>
  <c r="K319" i="13"/>
  <c r="K322" i="13"/>
  <c r="K323" i="13"/>
  <c r="K324" i="13"/>
  <c r="K327" i="13"/>
  <c r="K330" i="13"/>
  <c r="K331" i="13"/>
  <c r="K332" i="13"/>
  <c r="K335" i="13"/>
  <c r="K338" i="13"/>
  <c r="K339" i="13"/>
  <c r="K340" i="13"/>
  <c r="K343" i="13"/>
  <c r="K346" i="13"/>
  <c r="K347" i="13"/>
  <c r="K348" i="13"/>
  <c r="K351" i="13"/>
  <c r="K354" i="13"/>
  <c r="K355" i="13"/>
  <c r="K356" i="13"/>
  <c r="K359" i="13"/>
  <c r="K362" i="13"/>
  <c r="K363" i="13"/>
  <c r="K364" i="13"/>
  <c r="K367" i="13"/>
  <c r="K370" i="13"/>
  <c r="K371" i="13"/>
  <c r="K372" i="13"/>
  <c r="K375" i="13"/>
  <c r="K378" i="13"/>
  <c r="K379" i="13"/>
  <c r="K380" i="13"/>
  <c r="K383" i="13"/>
  <c r="K386" i="13"/>
  <c r="K387" i="13"/>
  <c r="K388" i="13"/>
  <c r="K391" i="13"/>
  <c r="K394" i="13"/>
  <c r="K395" i="13"/>
  <c r="K396" i="13"/>
  <c r="K399" i="13"/>
  <c r="K402" i="13"/>
  <c r="K403" i="13"/>
  <c r="K404" i="13"/>
  <c r="K407" i="13"/>
  <c r="K410" i="13"/>
  <c r="K411" i="13"/>
  <c r="K412" i="13"/>
  <c r="K415" i="13"/>
  <c r="K418" i="13"/>
  <c r="K419" i="13"/>
  <c r="K420" i="13"/>
  <c r="K423" i="13"/>
  <c r="K426" i="13"/>
  <c r="K427" i="13"/>
  <c r="K428" i="13"/>
  <c r="K431" i="13"/>
  <c r="K434" i="13"/>
  <c r="K435" i="13"/>
  <c r="K436" i="13"/>
  <c r="K439" i="13"/>
  <c r="K442" i="13"/>
  <c r="K443" i="13"/>
  <c r="K444" i="13"/>
  <c r="K447" i="13"/>
  <c r="K450" i="13"/>
  <c r="K451" i="13"/>
  <c r="K452" i="13"/>
  <c r="K455" i="13"/>
  <c r="K458" i="13"/>
  <c r="K459" i="13"/>
  <c r="K460" i="13"/>
  <c r="K461" i="13"/>
  <c r="K463" i="13"/>
  <c r="K466" i="13"/>
  <c r="K467" i="13"/>
  <c r="K468" i="13"/>
  <c r="K471" i="13"/>
  <c r="K474" i="13"/>
  <c r="K475" i="13"/>
  <c r="K476" i="13"/>
  <c r="K479" i="13"/>
  <c r="K482" i="13"/>
  <c r="K483" i="13"/>
  <c r="K484" i="13"/>
  <c r="K487" i="13"/>
  <c r="K490" i="13"/>
  <c r="K491" i="13"/>
  <c r="K492" i="13"/>
  <c r="K495" i="13"/>
  <c r="K498" i="13"/>
  <c r="K499" i="13"/>
  <c r="K500" i="13"/>
  <c r="K503" i="13"/>
  <c r="K506" i="13"/>
  <c r="K507" i="13"/>
  <c r="K508" i="13"/>
  <c r="K511" i="13"/>
  <c r="K514" i="13"/>
  <c r="K515" i="13"/>
  <c r="K516" i="13"/>
  <c r="K519" i="13"/>
  <c r="K520" i="13"/>
  <c r="K522" i="13"/>
  <c r="K523" i="13"/>
  <c r="K524" i="13"/>
  <c r="K527" i="13"/>
  <c r="K530" i="13"/>
  <c r="K531" i="13"/>
  <c r="K532" i="13"/>
  <c r="K535" i="13"/>
  <c r="K538" i="13"/>
  <c r="K539" i="13"/>
  <c r="K540" i="13"/>
  <c r="K543" i="13"/>
  <c r="K546" i="13"/>
  <c r="K547" i="13"/>
  <c r="K548" i="13"/>
  <c r="K551" i="13"/>
  <c r="K554" i="13"/>
  <c r="K555" i="13"/>
  <c r="K556" i="13"/>
  <c r="K559" i="13"/>
  <c r="K562" i="13"/>
  <c r="K563" i="13"/>
  <c r="K564" i="13"/>
  <c r="K567" i="13"/>
  <c r="K570" i="13"/>
  <c r="K571" i="13"/>
  <c r="K572" i="13"/>
  <c r="K575" i="13"/>
  <c r="K578" i="13"/>
  <c r="K579" i="13"/>
  <c r="K580" i="13"/>
  <c r="K583" i="13"/>
  <c r="K586" i="13"/>
  <c r="K587" i="13"/>
  <c r="K588" i="13"/>
  <c r="K591" i="13"/>
  <c r="K594" i="13"/>
  <c r="K595" i="13"/>
  <c r="K596" i="13"/>
  <c r="K599" i="13"/>
  <c r="K602" i="13"/>
  <c r="K603" i="13"/>
  <c r="K604" i="13"/>
  <c r="K607" i="13"/>
  <c r="K610" i="13"/>
  <c r="K611" i="13"/>
  <c r="K612" i="13"/>
  <c r="K615" i="13"/>
  <c r="K618" i="13"/>
  <c r="K619" i="13"/>
  <c r="K620" i="13"/>
  <c r="K623" i="13"/>
  <c r="K626" i="13"/>
  <c r="K627" i="13"/>
  <c r="K628" i="13"/>
  <c r="K631" i="13"/>
  <c r="K634" i="13"/>
  <c r="K635" i="13"/>
  <c r="K636" i="13"/>
  <c r="K639" i="13"/>
  <c r="K642" i="13"/>
  <c r="K643" i="13"/>
  <c r="K644" i="13"/>
  <c r="K647" i="13"/>
  <c r="K650" i="13"/>
  <c r="K651" i="13"/>
  <c r="K652" i="13"/>
  <c r="K655" i="13"/>
  <c r="K658" i="13"/>
  <c r="K659" i="13"/>
  <c r="K660" i="13"/>
  <c r="K663" i="13"/>
  <c r="K666" i="13"/>
  <c r="K667" i="13"/>
  <c r="K668" i="13"/>
  <c r="K671" i="13"/>
  <c r="K674" i="13"/>
  <c r="K675" i="13"/>
  <c r="K676" i="13"/>
  <c r="K679" i="13"/>
  <c r="K682" i="13"/>
  <c r="K683" i="13"/>
  <c r="K684" i="13"/>
  <c r="K687" i="13"/>
  <c r="K690" i="13"/>
  <c r="K691" i="13"/>
  <c r="K692" i="13"/>
  <c r="K695" i="13"/>
  <c r="K698" i="13"/>
  <c r="K699" i="13"/>
  <c r="K700" i="13"/>
  <c r="K702" i="13"/>
  <c r="K703" i="13"/>
  <c r="K706" i="13"/>
  <c r="K707" i="13"/>
  <c r="K708" i="13"/>
  <c r="K711" i="13"/>
  <c r="K714" i="13"/>
  <c r="K715" i="13"/>
  <c r="K716" i="13"/>
  <c r="K719" i="13"/>
  <c r="K721" i="13"/>
  <c r="K722" i="13"/>
  <c r="K723" i="13"/>
  <c r="K724" i="13"/>
  <c r="K727" i="13"/>
  <c r="K729" i="13"/>
  <c r="K730" i="13"/>
  <c r="K731" i="13"/>
  <c r="K732" i="13"/>
  <c r="K735" i="13"/>
  <c r="K738" i="13"/>
  <c r="K739" i="13"/>
  <c r="K740" i="13"/>
  <c r="K743" i="13"/>
  <c r="K746" i="13"/>
  <c r="K747" i="13"/>
  <c r="K748" i="13"/>
  <c r="K751" i="13"/>
  <c r="K754" i="13"/>
  <c r="K755" i="13"/>
  <c r="K756" i="13"/>
  <c r="K759" i="13"/>
  <c r="K762" i="13"/>
  <c r="K763" i="13"/>
  <c r="K764" i="13"/>
  <c r="K765" i="13"/>
  <c r="K766" i="13"/>
  <c r="K767" i="13"/>
  <c r="K770" i="13"/>
  <c r="K771" i="13"/>
  <c r="K772" i="13"/>
  <c r="K775" i="13"/>
  <c r="K778" i="13"/>
  <c r="K779" i="13"/>
  <c r="K780" i="13"/>
  <c r="K783" i="13"/>
  <c r="K785" i="13"/>
  <c r="K786" i="13"/>
  <c r="K787" i="13"/>
  <c r="K788" i="13"/>
  <c r="K791" i="13"/>
  <c r="K793" i="13"/>
  <c r="K794" i="13"/>
  <c r="K795" i="13"/>
  <c r="K796" i="13"/>
  <c r="K799" i="13"/>
  <c r="K802" i="13"/>
  <c r="K803" i="13"/>
  <c r="K804" i="13"/>
  <c r="K807" i="13"/>
  <c r="K810" i="13"/>
  <c r="K811" i="13"/>
  <c r="K812" i="13"/>
  <c r="K815" i="13"/>
  <c r="K818" i="13"/>
  <c r="K819" i="13"/>
  <c r="K820" i="13"/>
  <c r="K821" i="13"/>
  <c r="K823" i="13"/>
  <c r="K826" i="13"/>
  <c r="K827" i="13"/>
  <c r="K828" i="13"/>
  <c r="K830" i="13"/>
  <c r="K831" i="13"/>
  <c r="K834" i="13"/>
  <c r="K835" i="13"/>
  <c r="K836" i="13"/>
  <c r="K839" i="13"/>
  <c r="K842" i="13"/>
  <c r="K843" i="13"/>
  <c r="K844" i="13"/>
  <c r="K847" i="13"/>
  <c r="K849" i="13"/>
  <c r="K850" i="13"/>
  <c r="K851" i="13"/>
  <c r="K852" i="13"/>
  <c r="K855" i="13"/>
  <c r="K857" i="13"/>
  <c r="K858" i="13"/>
  <c r="K859" i="13"/>
  <c r="K860" i="13"/>
  <c r="K863" i="13"/>
  <c r="K866" i="13"/>
  <c r="K867" i="13"/>
  <c r="K868" i="13"/>
  <c r="K871" i="13"/>
  <c r="K874" i="13"/>
  <c r="K875" i="13"/>
  <c r="K876" i="13"/>
  <c r="K879" i="13"/>
  <c r="K882" i="13"/>
  <c r="K883" i="13"/>
  <c r="K884" i="13"/>
  <c r="K887" i="13"/>
  <c r="K890" i="13"/>
  <c r="K891" i="13"/>
  <c r="K892" i="13"/>
  <c r="K894" i="13"/>
  <c r="K895" i="13"/>
  <c r="K898" i="13"/>
  <c r="K899" i="13"/>
  <c r="K900" i="13"/>
  <c r="K903" i="13"/>
  <c r="K906" i="13"/>
  <c r="K907" i="13"/>
  <c r="K908" i="13"/>
  <c r="K911" i="13"/>
  <c r="K913" i="13"/>
  <c r="K914" i="13"/>
  <c r="K915" i="13"/>
  <c r="K916" i="13"/>
  <c r="K919" i="13"/>
  <c r="K921" i="13"/>
  <c r="K922" i="13"/>
  <c r="K923" i="13"/>
  <c r="K924" i="13"/>
  <c r="K927" i="13"/>
  <c r="K930" i="13"/>
  <c r="K931" i="13"/>
  <c r="K932" i="13"/>
  <c r="K935" i="13"/>
  <c r="K938" i="13"/>
  <c r="K939" i="13"/>
  <c r="K940" i="13"/>
  <c r="K943" i="13"/>
  <c r="K946" i="13"/>
  <c r="K947" i="13"/>
  <c r="K948" i="13"/>
  <c r="K951" i="13"/>
  <c r="K954" i="13"/>
  <c r="K955" i="13"/>
  <c r="K956" i="13"/>
  <c r="K957" i="13"/>
  <c r="K958" i="13"/>
  <c r="K959" i="13"/>
  <c r="K962" i="13"/>
  <c r="K963" i="13"/>
  <c r="K964" i="13"/>
  <c r="K967" i="13"/>
  <c r="K970" i="13"/>
  <c r="K971" i="13"/>
  <c r="K972" i="13"/>
  <c r="K975" i="13"/>
  <c r="K977" i="13"/>
  <c r="K978" i="13"/>
  <c r="K979" i="13"/>
  <c r="K980" i="13"/>
  <c r="K983" i="13"/>
  <c r="K985" i="13"/>
  <c r="K986" i="13"/>
  <c r="K987" i="13"/>
  <c r="K988" i="13"/>
  <c r="K991" i="13"/>
  <c r="K994" i="13"/>
  <c r="K995" i="13"/>
  <c r="K996" i="13"/>
  <c r="K999" i="13"/>
  <c r="K1002" i="13"/>
  <c r="K1003" i="13"/>
  <c r="K1004" i="13"/>
  <c r="K1007" i="13"/>
  <c r="K1010" i="13"/>
  <c r="K1011" i="13"/>
  <c r="K1012" i="13"/>
  <c r="K1013" i="13"/>
  <c r="K1015" i="13"/>
  <c r="K1018" i="13"/>
  <c r="K1019" i="13"/>
  <c r="K1020" i="13"/>
  <c r="K1022" i="13"/>
  <c r="K1023" i="13"/>
  <c r="K1026" i="13"/>
  <c r="K1027" i="13"/>
  <c r="K1028" i="13"/>
  <c r="K1031" i="13"/>
  <c r="K1034" i="13"/>
  <c r="K1035" i="13"/>
  <c r="K1036" i="13"/>
  <c r="K1039" i="13"/>
  <c r="K1041" i="13"/>
  <c r="K1042" i="13"/>
  <c r="K1043" i="13"/>
  <c r="K1044" i="13"/>
  <c r="K1047" i="13"/>
  <c r="K1049" i="13"/>
  <c r="K1050" i="13"/>
  <c r="K1051" i="13"/>
  <c r="K1052" i="13"/>
  <c r="K1055" i="13"/>
  <c r="K1058" i="13"/>
  <c r="K1059" i="13"/>
  <c r="K1060" i="13"/>
  <c r="K1063" i="13"/>
  <c r="K1066" i="13"/>
  <c r="K1067" i="13"/>
  <c r="K1068" i="13"/>
  <c r="K1071" i="13"/>
  <c r="K1074" i="13"/>
  <c r="K1075" i="13"/>
  <c r="K1076" i="13"/>
  <c r="K1079" i="13"/>
  <c r="K1082" i="13"/>
  <c r="K1083" i="13"/>
  <c r="K1084" i="13"/>
  <c r="K1087" i="13"/>
  <c r="K1090" i="13"/>
  <c r="K1091" i="13"/>
  <c r="K1092" i="13"/>
  <c r="K1095" i="13"/>
  <c r="K1098" i="13"/>
  <c r="K1099" i="13"/>
  <c r="K1100" i="13"/>
  <c r="K1103" i="13"/>
  <c r="K1105" i="13"/>
  <c r="K1106" i="13"/>
  <c r="K1107" i="13"/>
  <c r="K1108" i="13"/>
  <c r="K1111" i="13"/>
  <c r="K1113" i="13"/>
  <c r="K1114" i="13"/>
  <c r="K1115" i="13"/>
  <c r="K1116" i="13"/>
  <c r="K1119" i="13"/>
  <c r="K1122" i="13"/>
  <c r="K1123" i="13"/>
  <c r="K1124" i="13"/>
  <c r="K1127" i="13"/>
  <c r="K1130" i="13"/>
  <c r="K1131" i="13"/>
  <c r="K1132" i="13"/>
  <c r="K1135" i="13"/>
  <c r="K1138" i="13"/>
  <c r="K1139" i="13"/>
  <c r="K1140" i="13"/>
  <c r="K1143" i="13"/>
  <c r="K1146" i="13"/>
  <c r="K1147" i="13"/>
  <c r="K1148" i="13"/>
  <c r="K1150" i="13"/>
  <c r="K1151" i="13"/>
  <c r="K1154" i="13"/>
  <c r="K1155" i="13"/>
  <c r="K1156" i="13"/>
  <c r="K1159" i="13"/>
  <c r="K1162" i="13"/>
  <c r="K1163" i="13"/>
  <c r="K1164" i="13"/>
  <c r="K1167" i="13"/>
  <c r="K1169" i="13"/>
  <c r="K1170" i="13"/>
  <c r="K1171" i="13"/>
  <c r="K1172" i="13"/>
  <c r="K1175" i="13"/>
  <c r="K1177" i="13"/>
  <c r="K1178" i="13"/>
  <c r="K1179" i="13"/>
  <c r="K1180" i="13"/>
  <c r="K1183" i="13"/>
  <c r="K1186" i="13"/>
  <c r="K1187" i="13"/>
  <c r="K1188" i="13"/>
  <c r="K1191" i="13"/>
  <c r="K1194" i="13"/>
  <c r="K1195" i="13"/>
  <c r="K1196" i="13"/>
  <c r="K1199" i="13"/>
  <c r="K1202" i="13"/>
  <c r="K1203" i="13"/>
  <c r="K1204" i="13"/>
  <c r="K1207" i="13"/>
  <c r="K1210" i="13"/>
  <c r="K1211" i="13"/>
  <c r="K1212" i="13"/>
  <c r="K1215" i="13"/>
  <c r="K1218" i="13"/>
  <c r="K1219" i="13"/>
  <c r="K1220" i="13"/>
  <c r="K1223" i="13"/>
  <c r="K1226" i="13"/>
  <c r="K1227" i="13"/>
  <c r="K1228" i="13"/>
  <c r="K1231" i="13"/>
  <c r="K1233" i="13"/>
  <c r="K1234" i="13"/>
  <c r="K1235" i="13"/>
  <c r="K1236" i="13"/>
  <c r="K1239" i="13"/>
  <c r="K1241" i="13"/>
  <c r="K1242" i="13"/>
  <c r="K1243" i="13"/>
  <c r="K1244" i="13"/>
  <c r="K1247" i="13"/>
  <c r="K1250" i="13"/>
  <c r="K1251" i="13"/>
  <c r="K1252" i="13"/>
  <c r="K1255" i="13"/>
  <c r="K1258" i="13"/>
  <c r="K1259" i="13"/>
  <c r="K1260" i="13"/>
  <c r="K1263" i="13"/>
  <c r="K1266" i="13"/>
  <c r="K1267" i="13"/>
  <c r="K1268" i="13"/>
  <c r="K1271" i="13"/>
  <c r="K1274" i="13"/>
  <c r="K1275" i="13"/>
  <c r="K1276" i="13"/>
  <c r="K1277" i="13"/>
  <c r="K1279" i="13"/>
  <c r="K1282" i="13"/>
  <c r="K1283" i="13"/>
  <c r="K1284" i="13"/>
  <c r="K1287" i="13"/>
  <c r="K1290" i="13"/>
  <c r="K1291" i="13"/>
  <c r="K1292" i="13"/>
  <c r="K1295" i="13"/>
  <c r="K1297" i="13"/>
  <c r="K1298" i="13"/>
  <c r="K1299" i="13"/>
  <c r="K1300" i="13"/>
  <c r="K1303" i="13"/>
  <c r="K1305" i="13"/>
  <c r="K1306" i="13"/>
  <c r="K1307" i="13"/>
  <c r="K1308" i="13"/>
  <c r="L70" i="2"/>
  <c r="M70" i="2"/>
  <c r="N70" i="2"/>
  <c r="O70" i="2"/>
  <c r="P70" i="2"/>
  <c r="D70" i="2"/>
  <c r="L66" i="2"/>
  <c r="M66" i="2"/>
  <c r="N66" i="2"/>
  <c r="O66" i="2"/>
  <c r="P66" i="2"/>
  <c r="D66" i="2"/>
  <c r="L62" i="2"/>
  <c r="M62" i="2"/>
  <c r="N62" i="2"/>
  <c r="O62" i="2"/>
  <c r="P62" i="2"/>
  <c r="D62" i="2"/>
  <c r="K1289" i="13" l="1"/>
  <c r="K1281" i="13"/>
  <c r="K1273" i="13"/>
  <c r="K1265" i="13"/>
  <c r="K1257" i="13"/>
  <c r="K1249" i="13"/>
  <c r="K1225" i="13"/>
  <c r="K1217" i="13"/>
  <c r="K1209" i="13"/>
  <c r="K1201" i="13"/>
  <c r="K1193" i="13"/>
  <c r="K1185" i="13"/>
  <c r="K1161" i="13"/>
  <c r="K1153" i="13"/>
  <c r="K1145" i="13"/>
  <c r="K1137" i="13"/>
  <c r="K1129" i="13"/>
  <c r="K1121" i="13"/>
  <c r="K1097" i="13"/>
  <c r="K1089" i="13"/>
  <c r="K1081" i="13"/>
  <c r="K1073" i="13"/>
  <c r="K1065" i="13"/>
  <c r="K1057" i="13"/>
  <c r="K1033" i="13"/>
  <c r="K1025" i="13"/>
  <c r="K1017" i="13"/>
  <c r="K1009" i="13"/>
  <c r="K1001" i="13"/>
  <c r="K993" i="13"/>
  <c r="K969" i="13"/>
  <c r="K961" i="13"/>
  <c r="K953" i="13"/>
  <c r="K945" i="13"/>
  <c r="K937" i="13"/>
  <c r="K929" i="13"/>
  <c r="K905" i="13"/>
  <c r="K897" i="13"/>
  <c r="K889" i="13"/>
  <c r="K881" i="13"/>
  <c r="K873" i="13"/>
  <c r="K865" i="13"/>
  <c r="K841" i="13"/>
  <c r="K833" i="13"/>
  <c r="K825" i="13"/>
  <c r="K817" i="13"/>
  <c r="K809" i="13"/>
  <c r="K801" i="13"/>
  <c r="K777" i="13"/>
  <c r="K769" i="13"/>
  <c r="K761" i="13"/>
  <c r="K753" i="13"/>
  <c r="K745" i="13"/>
  <c r="K737" i="13"/>
  <c r="K713" i="13"/>
  <c r="K705" i="13"/>
  <c r="K697" i="13"/>
  <c r="K689" i="13"/>
  <c r="K681" i="13"/>
  <c r="K673" i="13"/>
  <c r="K665" i="13"/>
  <c r="K657" i="13"/>
  <c r="K649" i="13"/>
  <c r="K641" i="13"/>
  <c r="K633" i="13"/>
  <c r="K625" i="13"/>
  <c r="K617" i="13"/>
  <c r="K609" i="13"/>
  <c r="K601" i="13"/>
  <c r="K593" i="13"/>
  <c r="K585" i="13"/>
  <c r="K577" i="13"/>
  <c r="K569" i="13"/>
  <c r="K561" i="13"/>
  <c r="K553" i="13"/>
  <c r="K545" i="13"/>
  <c r="K537" i="13"/>
  <c r="K529" i="13"/>
  <c r="K521" i="13"/>
  <c r="K513" i="13"/>
  <c r="K505" i="13"/>
  <c r="K497" i="13"/>
  <c r="K489" i="13"/>
  <c r="K481" i="13"/>
  <c r="K473" i="13"/>
  <c r="K465" i="13"/>
  <c r="K457" i="13"/>
  <c r="K449" i="13"/>
  <c r="K441" i="13"/>
  <c r="K433" i="13"/>
  <c r="K425" i="13"/>
  <c r="K417" i="13"/>
  <c r="K409" i="13"/>
  <c r="K401" i="13"/>
  <c r="K393" i="13"/>
  <c r="K385" i="13"/>
  <c r="K377" i="13"/>
  <c r="K369" i="13"/>
  <c r="K361" i="13"/>
  <c r="K353" i="13"/>
  <c r="K345" i="13"/>
  <c r="K337" i="13"/>
  <c r="K329" i="13"/>
  <c r="K321" i="13"/>
  <c r="K313" i="13"/>
  <c r="K305" i="13"/>
  <c r="K297" i="13"/>
  <c r="K289" i="13"/>
  <c r="K281" i="13"/>
  <c r="K273" i="13"/>
  <c r="K265" i="13"/>
  <c r="K257" i="13"/>
  <c r="K249" i="13"/>
  <c r="K241" i="13"/>
  <c r="K233" i="13"/>
  <c r="K225" i="13"/>
  <c r="K217" i="13"/>
  <c r="K209" i="13"/>
  <c r="K201" i="13"/>
  <c r="K193" i="13"/>
  <c r="K185" i="13"/>
  <c r="K177" i="13"/>
  <c r="K169" i="13"/>
  <c r="K161" i="13"/>
  <c r="K153" i="13"/>
  <c r="K145" i="13"/>
  <c r="K137" i="13"/>
  <c r="K129" i="13"/>
  <c r="K121" i="13"/>
  <c r="K113" i="13"/>
  <c r="K105" i="13"/>
  <c r="K97" i="13"/>
  <c r="K89" i="13"/>
  <c r="K81" i="13"/>
  <c r="K73" i="13"/>
  <c r="K65" i="13"/>
  <c r="K57" i="13"/>
  <c r="K49" i="13"/>
  <c r="K41" i="13"/>
  <c r="K33" i="13"/>
  <c r="K25" i="13"/>
  <c r="K17" i="13"/>
  <c r="K9" i="13"/>
  <c r="I70" i="2"/>
  <c r="I66" i="2"/>
  <c r="I62" i="2"/>
  <c r="L50" i="2"/>
  <c r="M50" i="2"/>
  <c r="N50" i="2"/>
  <c r="O50" i="2"/>
  <c r="P50" i="2"/>
  <c r="D50" i="2"/>
  <c r="H50" i="2" s="1"/>
  <c r="J50" i="2" l="1"/>
  <c r="K50" i="2"/>
  <c r="I50" i="2"/>
  <c r="L39" i="2" l="1"/>
  <c r="M39" i="2"/>
  <c r="N39" i="2"/>
  <c r="O39" i="2"/>
  <c r="P39" i="2"/>
  <c r="D39" i="2"/>
  <c r="L38" i="2"/>
  <c r="M38" i="2"/>
  <c r="N38" i="2"/>
  <c r="O38" i="2"/>
  <c r="P38" i="2"/>
  <c r="D38" i="2"/>
  <c r="L29" i="2"/>
  <c r="M29" i="2"/>
  <c r="N29" i="2"/>
  <c r="O29" i="2"/>
  <c r="P29" i="2"/>
  <c r="D29" i="2"/>
  <c r="L24" i="2"/>
  <c r="M24" i="2"/>
  <c r="N24" i="2"/>
  <c r="O24" i="2"/>
  <c r="P24" i="2"/>
  <c r="D24" i="2"/>
  <c r="L22" i="2"/>
  <c r="M22" i="2"/>
  <c r="N22" i="2"/>
  <c r="O22" i="2"/>
  <c r="P22" i="2"/>
  <c r="D22" i="2"/>
  <c r="L13" i="2"/>
  <c r="M13" i="2"/>
  <c r="N13" i="2"/>
  <c r="I13" i="2" s="1"/>
  <c r="O13" i="2"/>
  <c r="P13" i="2"/>
  <c r="K24" i="2" l="1"/>
  <c r="H22" i="2"/>
  <c r="I29" i="2"/>
  <c r="H38" i="2"/>
  <c r="I38" i="2"/>
  <c r="I39" i="2"/>
  <c r="H39" i="2"/>
  <c r="J22" i="2"/>
  <c r="J24" i="2"/>
  <c r="I22" i="2"/>
  <c r="K22" i="2"/>
  <c r="C22" i="2" l="1"/>
  <c r="C24" i="2"/>
  <c r="C13" i="2"/>
  <c r="C50" i="2"/>
  <c r="C29" i="2"/>
  <c r="C38" i="2"/>
  <c r="C39" i="2"/>
  <c r="C62" i="2"/>
  <c r="C66" i="2"/>
  <c r="D71" i="2"/>
  <c r="D69" i="2"/>
  <c r="D68" i="2"/>
  <c r="D67" i="2"/>
  <c r="L67" i="2"/>
  <c r="M67" i="2"/>
  <c r="N67" i="2"/>
  <c r="O67" i="2"/>
  <c r="P67" i="2"/>
  <c r="L68" i="2"/>
  <c r="M68" i="2"/>
  <c r="N68" i="2"/>
  <c r="O68" i="2"/>
  <c r="P68" i="2"/>
  <c r="L69" i="2"/>
  <c r="M69" i="2"/>
  <c r="N69" i="2"/>
  <c r="O69" i="2"/>
  <c r="P69" i="2"/>
  <c r="L71" i="2"/>
  <c r="M71" i="2"/>
  <c r="N71" i="2"/>
  <c r="O71" i="2"/>
  <c r="P71" i="2"/>
  <c r="D65" i="2"/>
  <c r="D64" i="2"/>
  <c r="D63" i="2"/>
  <c r="D61" i="2"/>
  <c r="L61" i="2"/>
  <c r="M61" i="2"/>
  <c r="N61" i="2"/>
  <c r="O61" i="2"/>
  <c r="P61" i="2"/>
  <c r="L63" i="2"/>
  <c r="M63" i="2"/>
  <c r="N63" i="2"/>
  <c r="O63" i="2"/>
  <c r="P63" i="2"/>
  <c r="L64" i="2"/>
  <c r="M64" i="2"/>
  <c r="N64" i="2"/>
  <c r="O64" i="2"/>
  <c r="P64" i="2"/>
  <c r="L65" i="2"/>
  <c r="M65" i="2"/>
  <c r="N65" i="2"/>
  <c r="O65" i="2"/>
  <c r="P65" i="2"/>
  <c r="C61" i="2"/>
  <c r="C65" i="2"/>
  <c r="L58" i="2"/>
  <c r="M58" i="2"/>
  <c r="N58" i="2"/>
  <c r="O58" i="2"/>
  <c r="P58" i="2"/>
  <c r="L57" i="2"/>
  <c r="M57" i="2"/>
  <c r="N57" i="2"/>
  <c r="O57" i="2"/>
  <c r="P57" i="2"/>
  <c r="D57" i="2"/>
  <c r="D58" i="2"/>
  <c r="L52" i="2"/>
  <c r="M52" i="2"/>
  <c r="N52" i="2"/>
  <c r="O52" i="2"/>
  <c r="P52" i="2"/>
  <c r="L51" i="2"/>
  <c r="M51" i="2"/>
  <c r="N51" i="2"/>
  <c r="O51" i="2"/>
  <c r="P51" i="2"/>
  <c r="D51" i="2"/>
  <c r="D52" i="2"/>
  <c r="J52" i="2" s="1"/>
  <c r="J57" i="2" l="1"/>
  <c r="I71" i="2"/>
  <c r="C64" i="2"/>
  <c r="C67" i="2"/>
  <c r="C71" i="2"/>
  <c r="C68" i="2"/>
  <c r="I67" i="2"/>
  <c r="C69" i="2"/>
  <c r="I68" i="2"/>
  <c r="I69" i="2"/>
  <c r="I64" i="2"/>
  <c r="I65" i="2"/>
  <c r="I58" i="2"/>
  <c r="J51" i="2"/>
  <c r="K57" i="2"/>
  <c r="H58" i="2"/>
  <c r="K58" i="2"/>
  <c r="J58" i="2"/>
  <c r="K52" i="2"/>
  <c r="K51" i="2"/>
  <c r="C63" i="2" l="1"/>
  <c r="L44" i="2" l="1"/>
  <c r="M44" i="2"/>
  <c r="N44" i="2"/>
  <c r="O44" i="2"/>
  <c r="P44" i="2"/>
  <c r="D44" i="2"/>
  <c r="L43" i="2"/>
  <c r="M43" i="2"/>
  <c r="N43" i="2"/>
  <c r="O43" i="2"/>
  <c r="P43" i="2"/>
  <c r="D43" i="2"/>
  <c r="L40" i="2"/>
  <c r="M40" i="2"/>
  <c r="N40" i="2"/>
  <c r="O40" i="2"/>
  <c r="P40" i="2"/>
  <c r="D40" i="2"/>
  <c r="L37" i="2"/>
  <c r="M37" i="2"/>
  <c r="N37" i="2"/>
  <c r="O37" i="2"/>
  <c r="P37" i="2"/>
  <c r="L36" i="2"/>
  <c r="M36" i="2"/>
  <c r="N36" i="2"/>
  <c r="O36" i="2"/>
  <c r="P36" i="2"/>
  <c r="D36" i="2"/>
  <c r="D37" i="2"/>
  <c r="L35" i="2"/>
  <c r="M35" i="2"/>
  <c r="N35" i="2"/>
  <c r="O35" i="2"/>
  <c r="P35" i="2"/>
  <c r="D35" i="2"/>
  <c r="L33" i="2"/>
  <c r="M33" i="2"/>
  <c r="N33" i="2"/>
  <c r="O33" i="2"/>
  <c r="P33" i="2"/>
  <c r="D33" i="2"/>
  <c r="L31" i="2"/>
  <c r="M31" i="2"/>
  <c r="N31" i="2"/>
  <c r="O31" i="2"/>
  <c r="P31" i="2"/>
  <c r="L30" i="2"/>
  <c r="M30" i="2"/>
  <c r="N30" i="2"/>
  <c r="O30" i="2"/>
  <c r="P30" i="2"/>
  <c r="D30" i="2"/>
  <c r="L25" i="2"/>
  <c r="M25" i="2"/>
  <c r="N25" i="2"/>
  <c r="O25" i="2"/>
  <c r="P25" i="2"/>
  <c r="L26" i="2"/>
  <c r="M26" i="2"/>
  <c r="N26" i="2"/>
  <c r="O26" i="2"/>
  <c r="P26" i="2"/>
  <c r="D25" i="2"/>
  <c r="D26" i="2"/>
  <c r="L21" i="2"/>
  <c r="M21" i="2"/>
  <c r="N21" i="2"/>
  <c r="O21" i="2"/>
  <c r="P21" i="2"/>
  <c r="D21" i="2"/>
  <c r="L20" i="2"/>
  <c r="M20" i="2"/>
  <c r="N20" i="2"/>
  <c r="O20" i="2"/>
  <c r="P20" i="2"/>
  <c r="D20" i="2"/>
  <c r="L19" i="2"/>
  <c r="M19" i="2"/>
  <c r="N19" i="2"/>
  <c r="O19" i="2"/>
  <c r="P19" i="2"/>
  <c r="D19" i="2"/>
  <c r="J44" i="2" l="1"/>
  <c r="J43" i="2"/>
  <c r="K31" i="2"/>
  <c r="J25" i="2"/>
  <c r="I36" i="2"/>
  <c r="H36" i="2"/>
  <c r="K43" i="2"/>
  <c r="K44" i="2"/>
  <c r="I40" i="2"/>
  <c r="H40" i="2"/>
  <c r="H33" i="2"/>
  <c r="I37" i="2"/>
  <c r="H37" i="2"/>
  <c r="I35" i="2"/>
  <c r="H35" i="2"/>
  <c r="I33" i="2"/>
  <c r="H21" i="2"/>
  <c r="I31" i="2"/>
  <c r="G31" i="2"/>
  <c r="H31" i="2"/>
  <c r="J31" i="2"/>
  <c r="I30" i="2"/>
  <c r="K25" i="2"/>
  <c r="K26" i="2"/>
  <c r="J26" i="2"/>
  <c r="J21" i="2"/>
  <c r="K21" i="2"/>
  <c r="I21" i="2"/>
  <c r="J20" i="2"/>
  <c r="H20" i="2"/>
  <c r="J19" i="2"/>
  <c r="I20" i="2"/>
  <c r="K20" i="2"/>
  <c r="K19" i="2"/>
  <c r="L16" i="2" l="1"/>
  <c r="M16" i="2"/>
  <c r="N16" i="2"/>
  <c r="O16" i="2"/>
  <c r="P16" i="2"/>
  <c r="D16" i="2"/>
  <c r="L15" i="2"/>
  <c r="M15" i="2"/>
  <c r="N15" i="2"/>
  <c r="O15" i="2"/>
  <c r="P15" i="2"/>
  <c r="D15" i="2"/>
  <c r="L14" i="2"/>
  <c r="M14" i="2"/>
  <c r="N14" i="2"/>
  <c r="O14" i="2"/>
  <c r="P14" i="2"/>
  <c r="D14" i="2"/>
  <c r="L12" i="2"/>
  <c r="M12" i="2"/>
  <c r="N12" i="2"/>
  <c r="O12" i="2"/>
  <c r="P12" i="2"/>
  <c r="D12" i="2"/>
  <c r="L10" i="2"/>
  <c r="M10" i="2"/>
  <c r="N10" i="2"/>
  <c r="O10" i="2"/>
  <c r="P10" i="2"/>
  <c r="D10" i="2"/>
  <c r="C33" i="2"/>
  <c r="C37" i="2"/>
  <c r="C44" i="2"/>
  <c r="C19" i="2"/>
  <c r="C20" i="2"/>
  <c r="C21" i="2"/>
  <c r="C25" i="2"/>
  <c r="C26" i="2"/>
  <c r="C10" i="2"/>
  <c r="C12" i="2"/>
  <c r="C14" i="2"/>
  <c r="C15" i="2"/>
  <c r="C51" i="2"/>
  <c r="C57" i="2"/>
  <c r="C58" i="2"/>
  <c r="C30" i="2"/>
  <c r="C35" i="2"/>
  <c r="C36" i="2"/>
  <c r="C40" i="2"/>
  <c r="C43" i="2"/>
  <c r="C16" i="2" l="1"/>
  <c r="C52" i="2"/>
  <c r="I10" i="2"/>
  <c r="I16" i="2"/>
  <c r="I15" i="2"/>
  <c r="I14" i="2"/>
  <c r="I12" i="2"/>
  <c r="L54" i="2" l="1"/>
  <c r="M54" i="2"/>
  <c r="N54" i="2"/>
  <c r="O54" i="2"/>
  <c r="P54" i="2"/>
  <c r="D54" i="2"/>
  <c r="L53" i="2"/>
  <c r="M53" i="2"/>
  <c r="N53" i="2"/>
  <c r="O53" i="2"/>
  <c r="P53" i="2"/>
  <c r="D53" i="2"/>
  <c r="L32" i="2"/>
  <c r="M32" i="2"/>
  <c r="N32" i="2"/>
  <c r="O32" i="2"/>
  <c r="P32" i="2"/>
  <c r="D32" i="2"/>
  <c r="L23" i="2"/>
  <c r="M23" i="2"/>
  <c r="N23" i="2"/>
  <c r="O23" i="2"/>
  <c r="P23" i="2"/>
  <c r="D18" i="2"/>
  <c r="D23" i="2"/>
  <c r="L18" i="2"/>
  <c r="M18" i="2"/>
  <c r="N18" i="2"/>
  <c r="O18" i="2"/>
  <c r="P18" i="2"/>
  <c r="K23" i="2" l="1"/>
  <c r="J53" i="2"/>
  <c r="K54" i="2"/>
  <c r="K53" i="2"/>
  <c r="J54" i="2"/>
  <c r="H32" i="2"/>
  <c r="I32" i="2"/>
  <c r="K18" i="2"/>
  <c r="J23" i="2"/>
  <c r="J18" i="2"/>
  <c r="L56" i="2" l="1"/>
  <c r="M56" i="2"/>
  <c r="N56" i="2"/>
  <c r="O56" i="2"/>
  <c r="P56" i="2"/>
  <c r="D56" i="2"/>
  <c r="K56" i="2" l="1"/>
  <c r="J56" i="2"/>
  <c r="L42" i="2"/>
  <c r="M42" i="2"/>
  <c r="N42" i="2"/>
  <c r="O42" i="2"/>
  <c r="P42" i="2"/>
  <c r="D42" i="2"/>
  <c r="L34" i="2"/>
  <c r="M34" i="2"/>
  <c r="N34" i="2"/>
  <c r="O34" i="2"/>
  <c r="P34" i="2"/>
  <c r="D34" i="2"/>
  <c r="L17" i="2"/>
  <c r="M17" i="2"/>
  <c r="N17" i="2"/>
  <c r="O17" i="2"/>
  <c r="P17" i="2"/>
  <c r="D17" i="2"/>
  <c r="L11" i="2"/>
  <c r="M11" i="2"/>
  <c r="N11" i="2"/>
  <c r="O11" i="2"/>
  <c r="P11" i="2"/>
  <c r="D11" i="2"/>
  <c r="L9" i="2"/>
  <c r="M9" i="2"/>
  <c r="N9" i="2"/>
  <c r="O9" i="2"/>
  <c r="P9" i="2"/>
  <c r="D9" i="2"/>
  <c r="I34" i="2" l="1"/>
  <c r="K17" i="2"/>
  <c r="I11" i="2"/>
  <c r="H42" i="2"/>
  <c r="I42" i="2"/>
  <c r="K42" i="2"/>
  <c r="J42" i="2"/>
  <c r="H34" i="2"/>
  <c r="I9" i="2"/>
  <c r="J17" i="2"/>
  <c r="C53" i="2" l="1"/>
  <c r="C32" i="2"/>
  <c r="C18" i="2"/>
  <c r="C54" i="2"/>
  <c r="C23" i="2" l="1"/>
  <c r="C17" i="2"/>
  <c r="C34" i="2"/>
  <c r="C11" i="2"/>
  <c r="C56" i="2"/>
  <c r="C42" i="2"/>
  <c r="C9" i="2" l="1"/>
  <c r="D60" i="2"/>
  <c r="L59" i="2"/>
  <c r="M59" i="2"/>
  <c r="N59" i="2"/>
  <c r="O59" i="2"/>
  <c r="P59" i="2"/>
  <c r="D59" i="2"/>
  <c r="D55" i="2"/>
  <c r="L55" i="2"/>
  <c r="M55" i="2"/>
  <c r="N55" i="2"/>
  <c r="O55" i="2"/>
  <c r="P55" i="2"/>
  <c r="L60" i="2"/>
  <c r="M60" i="2"/>
  <c r="N60" i="2"/>
  <c r="O60" i="2"/>
  <c r="P60" i="2"/>
  <c r="L49" i="2"/>
  <c r="M49" i="2"/>
  <c r="N49" i="2"/>
  <c r="O49" i="2"/>
  <c r="P49" i="2"/>
  <c r="D49" i="2"/>
  <c r="D48" i="2"/>
  <c r="D47" i="2"/>
  <c r="L46" i="2"/>
  <c r="M46" i="2"/>
  <c r="N46" i="2"/>
  <c r="O46" i="2"/>
  <c r="P46" i="2"/>
  <c r="L47" i="2"/>
  <c r="M47" i="2"/>
  <c r="N47" i="2"/>
  <c r="O47" i="2"/>
  <c r="P47" i="2"/>
  <c r="L48" i="2"/>
  <c r="M48" i="2"/>
  <c r="N48" i="2"/>
  <c r="O48" i="2"/>
  <c r="P48" i="2"/>
  <c r="D46" i="2"/>
  <c r="L45" i="2"/>
  <c r="M45" i="2"/>
  <c r="N45" i="2"/>
  <c r="O45" i="2"/>
  <c r="P45" i="2"/>
  <c r="D45" i="2"/>
  <c r="D41" i="2"/>
  <c r="L41" i="2"/>
  <c r="M41" i="2"/>
  <c r="N41" i="2"/>
  <c r="O41" i="2"/>
  <c r="P41" i="2"/>
  <c r="L28" i="2"/>
  <c r="M28" i="2"/>
  <c r="N28" i="2"/>
  <c r="O28" i="2"/>
  <c r="P28" i="2"/>
  <c r="D28" i="2"/>
  <c r="L27" i="2"/>
  <c r="M27" i="2"/>
  <c r="N27" i="2"/>
  <c r="O27" i="2"/>
  <c r="P27" i="2"/>
  <c r="D27" i="2"/>
  <c r="H45" i="2" l="1"/>
  <c r="I45" i="2"/>
  <c r="I48" i="2"/>
  <c r="H48" i="2"/>
  <c r="H49" i="2"/>
  <c r="I49" i="2"/>
  <c r="C59" i="2"/>
  <c r="C60" i="2"/>
  <c r="J48" i="2"/>
  <c r="J55" i="2"/>
  <c r="K55" i="2"/>
  <c r="K47" i="2"/>
  <c r="K49" i="2"/>
  <c r="K48" i="2"/>
  <c r="J46" i="2"/>
  <c r="J45" i="2"/>
  <c r="K46" i="2"/>
  <c r="J49" i="2"/>
  <c r="K45" i="2"/>
  <c r="J47" i="2"/>
  <c r="I27" i="2"/>
  <c r="I28" i="2"/>
  <c r="L8" i="2" l="1"/>
  <c r="M8" i="2"/>
  <c r="N8" i="2"/>
  <c r="O8" i="2"/>
  <c r="P8" i="2"/>
  <c r="D8" i="2"/>
  <c r="L7" i="2"/>
  <c r="M7" i="2"/>
  <c r="N7" i="2"/>
  <c r="O7" i="2"/>
  <c r="P7" i="2"/>
  <c r="D7" i="2"/>
  <c r="C46" i="2"/>
  <c r="C55" i="2"/>
  <c r="C7" i="2"/>
  <c r="C8" i="2"/>
  <c r="C47" i="2"/>
  <c r="C48" i="2"/>
  <c r="C49" i="2"/>
  <c r="C27" i="2"/>
  <c r="C28" i="2"/>
  <c r="C41" i="2"/>
  <c r="C45" i="2" l="1"/>
  <c r="I7" i="2"/>
  <c r="G31" i="12" l="1"/>
  <c r="F31" i="12"/>
  <c r="H31" i="12" s="1"/>
  <c r="E31" i="12"/>
  <c r="D31" i="12"/>
  <c r="C31" i="12"/>
  <c r="G30" i="12"/>
  <c r="F30" i="12"/>
  <c r="E30" i="12"/>
  <c r="D30" i="12"/>
  <c r="C30" i="12"/>
  <c r="H30" i="12" s="1"/>
  <c r="G29" i="12"/>
  <c r="F29" i="12"/>
  <c r="E29" i="12"/>
  <c r="D29" i="12"/>
  <c r="H29" i="12" s="1"/>
  <c r="C29" i="12"/>
  <c r="G28" i="12"/>
  <c r="F28" i="12"/>
  <c r="E28" i="12"/>
  <c r="D28" i="12"/>
  <c r="C28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H28" i="1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E435A6E-8D7A-45C5-9DCB-B090FE5CA0E5}" name="Query from OCE-REP2" type="1" refreshedVersion="8" background="1" saveData="1">
    <dbPr connection="DSN=OCE-REP;Description=(PCH) Oceania NVS REP Database;UID=mdart;Trusted_Connection=Yes;APP=Microsoft Office;WSID=NCL1049867;DATABASE=OCENVSPRODDB;ApplicationIntent=READONLY;" command="SELECT CRUISE.CRUISE, CRUISE.CRNAME, CRUISE.SHIP, CRUISE.DEPART, CRUISE.DAYS, CRUISE.FMPORT, CRUISE.TOPORT_x000d__x000a_FROM OCENVSPRODDB.dbo.CRUISE CRUISE_x000d__x000a_WHERE (CRUISE.FISCAL&gt;='2022')"/>
  </connection>
  <connection id="2" xr16:uid="{71DFF17B-5F92-48E4-9387-C57EB691EE69}" name="Query from OCE-REP3" type="1" refreshedVersion="8" background="1" saveData="1">
    <dbPr connection="DSN=OCE-REP;Description=(PCH) Oceania NVS REP Database;UID=mdart;Trusted_Connection=Yes;APP=Microsoft Office;WSID=NCL1049867;DATABASE=OCENVSPRODDB;ApplicationIntent=READONLY;" command="SELECT PORTS.PCODE, PORTS.PNAME, PORTS.COUNTRY_x000d__x000a_FROM OCENVSPRODDB.dbo.PORTS PORTS"/>
  </connection>
</connections>
</file>

<file path=xl/sharedStrings.xml><?xml version="1.0" encoding="utf-8"?>
<sst xmlns="http://schemas.openxmlformats.org/spreadsheetml/2006/main" count="9543" uniqueCount="4456">
  <si>
    <t>Sailing</t>
  </si>
  <si>
    <t>Categories</t>
  </si>
  <si>
    <t>Oceania Cruises, Inc.</t>
  </si>
  <si>
    <t>Revenue Management</t>
  </si>
  <si>
    <t>Date</t>
  </si>
  <si>
    <t>B</t>
  </si>
  <si>
    <t>INTERLINE REDUCED RATE SAILINGS</t>
  </si>
  <si>
    <t>PH</t>
  </si>
  <si>
    <t>A</t>
  </si>
  <si>
    <t>F-G</t>
  </si>
  <si>
    <t>Daily Rates</t>
  </si>
  <si>
    <t>Rate Info</t>
  </si>
  <si>
    <t>C-E</t>
  </si>
  <si>
    <t>T1</t>
  </si>
  <si>
    <t>T2</t>
  </si>
  <si>
    <t>Changes</t>
  </si>
  <si>
    <t>Tier</t>
  </si>
  <si>
    <t>Itin</t>
  </si>
  <si>
    <t>Duration</t>
  </si>
  <si>
    <t>Sailing Rates</t>
  </si>
  <si>
    <t>T3</t>
  </si>
  <si>
    <t>A-B</t>
  </si>
  <si>
    <t>OLD PRICING</t>
  </si>
  <si>
    <t>New Pricing</t>
  </si>
  <si>
    <t>CRUISE</t>
  </si>
  <si>
    <t xml:space="preserve"> </t>
  </si>
  <si>
    <t>MIA</t>
  </si>
  <si>
    <t>DE</t>
  </si>
  <si>
    <t>AU</t>
  </si>
  <si>
    <t>FMPORT</t>
  </si>
  <si>
    <t>TOPORT</t>
  </si>
  <si>
    <t>DAYS</t>
  </si>
  <si>
    <t>SIN</t>
  </si>
  <si>
    <t>HKG</t>
  </si>
  <si>
    <t>BNK</t>
  </si>
  <si>
    <t>AKL</t>
  </si>
  <si>
    <t>PPT</t>
  </si>
  <si>
    <t>SHA</t>
  </si>
  <si>
    <t>TIA</t>
  </si>
  <si>
    <t>VAP</t>
  </si>
  <si>
    <t>SYD</t>
  </si>
  <si>
    <t>LIM</t>
  </si>
  <si>
    <t>BUE</t>
  </si>
  <si>
    <t>RIO</t>
  </si>
  <si>
    <t>LAX</t>
  </si>
  <si>
    <t>BGI</t>
  </si>
  <si>
    <t>CPT</t>
  </si>
  <si>
    <t>PIR</t>
  </si>
  <si>
    <t>CIV</t>
  </si>
  <si>
    <t>BCN</t>
  </si>
  <si>
    <t>SFO</t>
  </si>
  <si>
    <t>YVR</t>
  </si>
  <si>
    <t>MUM</t>
  </si>
  <si>
    <t>NYC</t>
  </si>
  <si>
    <t>SEA</t>
  </si>
  <si>
    <t>VCE</t>
  </si>
  <si>
    <t>CPH</t>
  </si>
  <si>
    <t>STO</t>
  </si>
  <si>
    <t>MCM</t>
  </si>
  <si>
    <t>LIS</t>
  </si>
  <si>
    <t>SOU</t>
  </si>
  <si>
    <t>VLT</t>
  </si>
  <si>
    <t>REK</t>
  </si>
  <si>
    <t>LEH</t>
  </si>
  <si>
    <t>DXB</t>
  </si>
  <si>
    <t>DVR</t>
  </si>
  <si>
    <t>BAJ</t>
  </si>
  <si>
    <t>YUL</t>
  </si>
  <si>
    <t>HNL</t>
  </si>
  <si>
    <t>BIO</t>
  </si>
  <si>
    <t>SAN</t>
  </si>
  <si>
    <t>YOK</t>
  </si>
  <si>
    <t>DUB</t>
  </si>
  <si>
    <t>OSL</t>
  </si>
  <si>
    <t>TRV</t>
  </si>
  <si>
    <t>AMS</t>
  </si>
  <si>
    <t>SAI</t>
  </si>
  <si>
    <t>MRS</t>
  </si>
  <si>
    <t>Caribbean/Crossing/Bermuda/Mex Riv floor</t>
  </si>
  <si>
    <t>Other regions floors</t>
  </si>
  <si>
    <t>T4</t>
  </si>
  <si>
    <t>Current Pricing</t>
  </si>
  <si>
    <t>% sold</t>
  </si>
  <si>
    <t>Increase</t>
  </si>
  <si>
    <t>2017 Rough NPD by cat</t>
  </si>
  <si>
    <t>Discount by cat - New pricing</t>
  </si>
  <si>
    <t>Tier Changes 2020</t>
  </si>
  <si>
    <t>NEW</t>
  </si>
  <si>
    <t>TRS</t>
  </si>
  <si>
    <t>MNA220201</t>
  </si>
  <si>
    <t>MNA220211</t>
  </si>
  <si>
    <t>MNA220223</t>
  </si>
  <si>
    <t>MNA220305</t>
  </si>
  <si>
    <t>MNA220414</t>
  </si>
  <si>
    <t>MNA220425</t>
  </si>
  <si>
    <t>MNA220502</t>
  </si>
  <si>
    <t>MNA220514</t>
  </si>
  <si>
    <t>RVA220328</t>
  </si>
  <si>
    <t>RVA220404</t>
  </si>
  <si>
    <t>RVA220415</t>
  </si>
  <si>
    <t>RVA220605</t>
  </si>
  <si>
    <t>INS220212</t>
  </si>
  <si>
    <t>INS220305</t>
  </si>
  <si>
    <t>INS220323</t>
  </si>
  <si>
    <t>INS220418</t>
  </si>
  <si>
    <t>INS220502</t>
  </si>
  <si>
    <t>INS220518</t>
  </si>
  <si>
    <t>INS220530</t>
  </si>
  <si>
    <t>REG220503</t>
  </si>
  <si>
    <t>REG220513</t>
  </si>
  <si>
    <t>SIR220329</t>
  </si>
  <si>
    <t>SIR220412</t>
  </si>
  <si>
    <t>NAU220401</t>
  </si>
  <si>
    <t>NAU220411</t>
  </si>
  <si>
    <t>NAU220423</t>
  </si>
  <si>
    <t>MNA220524</t>
  </si>
  <si>
    <t>MNA220605</t>
  </si>
  <si>
    <t>MNA220617</t>
  </si>
  <si>
    <t>MNA220629</t>
  </si>
  <si>
    <t>CRNAME</t>
  </si>
  <si>
    <t>SHIP</t>
  </si>
  <si>
    <t>DEPART</t>
  </si>
  <si>
    <t>INS211221H</t>
  </si>
  <si>
    <t>EPIC WORLD QUEST</t>
  </si>
  <si>
    <t>INS</t>
  </si>
  <si>
    <t>INS220106</t>
  </si>
  <si>
    <t>POLYNESIAN TREASURES</t>
  </si>
  <si>
    <t>INS220106A</t>
  </si>
  <si>
    <t>ULTIMATE PACIFIC ALLURE</t>
  </si>
  <si>
    <t>INS220106B</t>
  </si>
  <si>
    <t>EPIC PACIFIC EXPLORATION</t>
  </si>
  <si>
    <t>TOK</t>
  </si>
  <si>
    <t>INS220106G</t>
  </si>
  <si>
    <t>AROUND THE WORLD IN 180 DAYS</t>
  </si>
  <si>
    <t>INS220129</t>
  </si>
  <si>
    <t>TAHITIAN CROSSING</t>
  </si>
  <si>
    <t>INS220129A</t>
  </si>
  <si>
    <t>PACIFIC-EASTERN DISCOVERIES</t>
  </si>
  <si>
    <t>INS220204</t>
  </si>
  <si>
    <t>KIWIS &amp; KOALAS</t>
  </si>
  <si>
    <t>INS220204A</t>
  </si>
  <si>
    <t>PACIFIC-EASTERN EMBRACE</t>
  </si>
  <si>
    <t>TROPICAL PANAMA CANAL</t>
  </si>
  <si>
    <t>INS220225</t>
  </si>
  <si>
    <t>PACIFIC PALETTE</t>
  </si>
  <si>
    <t>INS220227</t>
  </si>
  <si>
    <t>FAR EAST ADVENTURE</t>
  </si>
  <si>
    <t>CARIBBEAN SWING</t>
  </si>
  <si>
    <t>INS220319</t>
  </si>
  <si>
    <t>ESSENTIAL ASIA</t>
  </si>
  <si>
    <t>INS220319A</t>
  </si>
  <si>
    <t>FAR EAST ESCAPADE</t>
  </si>
  <si>
    <t>EUROPEAN CROSSING</t>
  </si>
  <si>
    <t>INS220404</t>
  </si>
  <si>
    <t>IMPERIAL EXPLORATION</t>
  </si>
  <si>
    <t>INS220416</t>
  </si>
  <si>
    <t>EXTREME ASIA &amp; AFRICA</t>
  </si>
  <si>
    <t>INS220416A</t>
  </si>
  <si>
    <t>SAFARIS, SHRINES &amp; SOUKS</t>
  </si>
  <si>
    <t>INS220417</t>
  </si>
  <si>
    <t>MEDITERRANEAN TAPESTRY</t>
  </si>
  <si>
    <t>MIT</t>
  </si>
  <si>
    <t>IBERIA &amp; NORDIC SHORES</t>
  </si>
  <si>
    <t>BALTIC RHYTHMS</t>
  </si>
  <si>
    <t>INS220521</t>
  </si>
  <si>
    <t>IVORY TO IBERIA</t>
  </si>
  <si>
    <t>INS220521A</t>
  </si>
  <si>
    <t>ATLANTIC SHOWSTOPPERS</t>
  </si>
  <si>
    <t>EUROPEAN SPLENDORS</t>
  </si>
  <si>
    <t>INS220614</t>
  </si>
  <si>
    <t>ATLANTIC OVERTURE</t>
  </si>
  <si>
    <t>INS220705</t>
  </si>
  <si>
    <t>BERMUDA BLISS</t>
  </si>
  <si>
    <t>INS220712</t>
  </si>
  <si>
    <t>INS220719</t>
  </si>
  <si>
    <t>INS220726</t>
  </si>
  <si>
    <t>ATLANTIC &amp; ARCTIC AWE</t>
  </si>
  <si>
    <t>INS220726A</t>
  </si>
  <si>
    <t>ATLANTIC INDULGENCE</t>
  </si>
  <si>
    <t>INS220726B</t>
  </si>
  <si>
    <t>TRANSATLANTIC TREASURES</t>
  </si>
  <si>
    <t>INS220809</t>
  </si>
  <si>
    <t>NORDIC &amp; BALTIC QUEST</t>
  </si>
  <si>
    <t>INS220809A</t>
  </si>
  <si>
    <t>NORTH ATLANTIC ENDEAVOR</t>
  </si>
  <si>
    <t>INS220827</t>
  </si>
  <si>
    <t>CITY OF LIGHTS PASSAGE</t>
  </si>
  <si>
    <t>INS220910</t>
  </si>
  <si>
    <t>EMBLEMATIC EAST COAST</t>
  </si>
  <si>
    <t>INS220921</t>
  </si>
  <si>
    <t>CRIMSON COLORS</t>
  </si>
  <si>
    <t>INS221001</t>
  </si>
  <si>
    <t>EASTERN SEABOARD STARS</t>
  </si>
  <si>
    <t>INS221011</t>
  </si>
  <si>
    <t>INS221021</t>
  </si>
  <si>
    <t>PRISMATIC FALL</t>
  </si>
  <si>
    <t>INS221031</t>
  </si>
  <si>
    <t>MARITIMES &amp; SKYLINES</t>
  </si>
  <si>
    <t>INS221115</t>
  </si>
  <si>
    <t>AMAZON &amp; THE ISLANDS</t>
  </si>
  <si>
    <t>INS221210</t>
  </si>
  <si>
    <t>TROPICAL RETREATS</t>
  </si>
  <si>
    <t>INS221210A</t>
  </si>
  <si>
    <t>BLISSFUL BEACHES</t>
  </si>
  <si>
    <t>INS221217</t>
  </si>
  <si>
    <t>FESTIVE CARIBBEAN</t>
  </si>
  <si>
    <t>INS221228</t>
  </si>
  <si>
    <t>GOLDEN GALA</t>
  </si>
  <si>
    <t>INS221228H</t>
  </si>
  <si>
    <t>CONTINENTAL CONNOISSEUR</t>
  </si>
  <si>
    <t>INS221228I</t>
  </si>
  <si>
    <t>SUPREME SOJOURN</t>
  </si>
  <si>
    <t>INS221228J</t>
  </si>
  <si>
    <t>GLOBAL EXPEDITION</t>
  </si>
  <si>
    <t>INS230115</t>
  </si>
  <si>
    <t>PACIFIC PANORAMA</t>
  </si>
  <si>
    <t>INS230115A</t>
  </si>
  <si>
    <t>PACIFIC ON PARADE</t>
  </si>
  <si>
    <t>INS230115G</t>
  </si>
  <si>
    <t>INS230115H</t>
  </si>
  <si>
    <t>COAST TO COAST QUEST</t>
  </si>
  <si>
    <t>INS230208</t>
  </si>
  <si>
    <t>ANTARCTICA EXPLORER</t>
  </si>
  <si>
    <t>INS230304</t>
  </si>
  <si>
    <t>ATLANTIC EXPEDITION</t>
  </si>
  <si>
    <t>INS230405</t>
  </si>
  <si>
    <t>SAFARIS &amp; GLOBAL GEMS</t>
  </si>
  <si>
    <t>INS230426</t>
  </si>
  <si>
    <t>FAR EAST LEGENDS</t>
  </si>
  <si>
    <t>INS230518</t>
  </si>
  <si>
    <t>SOUTHEAST ASIA ARRAY</t>
  </si>
  <si>
    <t>INS230518A</t>
  </si>
  <si>
    <t>MOMENTOUS FAR EAST</t>
  </si>
  <si>
    <t>INS230602</t>
  </si>
  <si>
    <t>SPIRITUAL SHRINES</t>
  </si>
  <si>
    <t>INS230602A</t>
  </si>
  <si>
    <t>GOLDEN BUDDHAS</t>
  </si>
  <si>
    <t>INS230620</t>
  </si>
  <si>
    <t>ALEUTIAN BRIDGEWAY</t>
  </si>
  <si>
    <t>INS230620A</t>
  </si>
  <si>
    <t>SKYSCRAPERS &amp; GATEWAYS</t>
  </si>
  <si>
    <t>INS230713</t>
  </si>
  <si>
    <t>PANAMA CANAL PATHWAY</t>
  </si>
  <si>
    <t>INS230802</t>
  </si>
  <si>
    <t>INS230816</t>
  </si>
  <si>
    <t>ATLANTIC GLACIERS &amp; HARBORS</t>
  </si>
  <si>
    <t>INS230830</t>
  </si>
  <si>
    <t>INS230906</t>
  </si>
  <si>
    <t>INS230913</t>
  </si>
  <si>
    <t>INS230920</t>
  </si>
  <si>
    <t>INS230920A</t>
  </si>
  <si>
    <t>BERMUDA &amp; ATLANTIC MOSAIC</t>
  </si>
  <si>
    <t>INS230927</t>
  </si>
  <si>
    <t>AUTUMN IN CANADA &amp; NEW ENGLAND</t>
  </si>
  <si>
    <t>INS231008</t>
  </si>
  <si>
    <t>MARITIMES &amp; COLONIAL LANDMARKS</t>
  </si>
  <si>
    <t>BOS</t>
  </si>
  <si>
    <t>INS231019</t>
  </si>
  <si>
    <t>CANADA &amp; NEW ENGLAND CHARMS</t>
  </si>
  <si>
    <t>INS231030</t>
  </si>
  <si>
    <t>INS231030A</t>
  </si>
  <si>
    <t>MARITIME HARBORS &amp; SUNLIT ISLES</t>
  </si>
  <si>
    <t>INS231110</t>
  </si>
  <si>
    <t>CAPE COD TO THE CARIBBEAN</t>
  </si>
  <si>
    <t>INS231229</t>
  </si>
  <si>
    <t>PANAMA CANAL ADVENTURE</t>
  </si>
  <si>
    <t>INS231229J</t>
  </si>
  <si>
    <t>CONTINENTAL MAJESTY</t>
  </si>
  <si>
    <t>INS240114</t>
  </si>
  <si>
    <t>POLYNESIAN PANORAMA</t>
  </si>
  <si>
    <t>INS240114I</t>
  </si>
  <si>
    <t>INS240213</t>
  </si>
  <si>
    <t>JEWELS OF NEW ZEALAND</t>
  </si>
  <si>
    <t>INS240223</t>
  </si>
  <si>
    <t>AUSTRALIA'S EMBRACE</t>
  </si>
  <si>
    <t>INS240309</t>
  </si>
  <si>
    <t>FAR EAST MEMORIES</t>
  </si>
  <si>
    <t>INS240325</t>
  </si>
  <si>
    <t>DYNASTIC TREASURES</t>
  </si>
  <si>
    <t>INS240408</t>
  </si>
  <si>
    <t>EASTERN ESSENCE</t>
  </si>
  <si>
    <t>INS240423</t>
  </si>
  <si>
    <t>LANDS OF LORE</t>
  </si>
  <si>
    <t>INS240513</t>
  </si>
  <si>
    <t>INS240606</t>
  </si>
  <si>
    <t>SONG OF IBERIA</t>
  </si>
  <si>
    <t>INS240621</t>
  </si>
  <si>
    <t>PATH OF THE MIDNIGHT SUN</t>
  </si>
  <si>
    <t>MNA220108</t>
  </si>
  <si>
    <t>POLAR &amp; PATAGONIAN QUEST</t>
  </si>
  <si>
    <t>MNA</t>
  </si>
  <si>
    <t>ISR</t>
  </si>
  <si>
    <t>MNA220122</t>
  </si>
  <si>
    <t>PANAMA POTPOURRI</t>
  </si>
  <si>
    <t>PCP</t>
  </si>
  <si>
    <t>MNA220128</t>
  </si>
  <si>
    <t>PRISMATIC PATAGONIA</t>
  </si>
  <si>
    <t>AUA</t>
  </si>
  <si>
    <t>MNA220128A</t>
  </si>
  <si>
    <t>FJORDS &amp; SAMBA SPREE</t>
  </si>
  <si>
    <t>SXM</t>
  </si>
  <si>
    <t>MNA220128B</t>
  </si>
  <si>
    <t>SOUTH AMERICA SYNERGY</t>
  </si>
  <si>
    <t>WAVES OF WANDERLUST</t>
  </si>
  <si>
    <t>MNA220214</t>
  </si>
  <si>
    <t>RADIANT RHYTHMS</t>
  </si>
  <si>
    <t>MNA220214A</t>
  </si>
  <si>
    <t>ATLANTIC &amp; AMAZON AWE</t>
  </si>
  <si>
    <t>SUN-SPLASHED SOIREE</t>
  </si>
  <si>
    <t>MNA220226</t>
  </si>
  <si>
    <t>ASTOUNDING AMAZON</t>
  </si>
  <si>
    <t>AMBER TO ANTILLES</t>
  </si>
  <si>
    <t>MNA220319</t>
  </si>
  <si>
    <t>PASSAGE TO THE OLD WORLD</t>
  </si>
  <si>
    <t>MNA220319A</t>
  </si>
  <si>
    <t>GLITZ TO GONDOLAS</t>
  </si>
  <si>
    <t>MNA220404</t>
  </si>
  <si>
    <t>GLADIATORS TO GONDOLAS</t>
  </si>
  <si>
    <t>VENETIAN VIGNETTES</t>
  </si>
  <si>
    <t>MNA220414A</t>
  </si>
  <si>
    <t>MEDITERRANEAN SOJOURN</t>
  </si>
  <si>
    <t>MNA220421</t>
  </si>
  <si>
    <t>Veeam Software Group GmbH</t>
  </si>
  <si>
    <t>PICTURESQUE RIVIERAS</t>
  </si>
  <si>
    <t>MEDITERRANEAN CLASSICS</t>
  </si>
  <si>
    <t>ADRIATIC &amp; ARTISANS</t>
  </si>
  <si>
    <t>MNA220514A</t>
  </si>
  <si>
    <t>ROYAL MEDITERRANEAN</t>
  </si>
  <si>
    <t>WINES &amp; WESTERN EUROPE</t>
  </si>
  <si>
    <t>MNA220524A</t>
  </si>
  <si>
    <t>WESTERN EUROPE SOIREE</t>
  </si>
  <si>
    <t>NORTH SEA EMPIRES</t>
  </si>
  <si>
    <t>BALTIC ARTISTRY</t>
  </si>
  <si>
    <t>MNA220617A</t>
  </si>
  <si>
    <t>BALTIC &amp; NORTH SEA GEMS</t>
  </si>
  <si>
    <t>PME</t>
  </si>
  <si>
    <t>FJORDS &amp; SEASCAPES</t>
  </si>
  <si>
    <t>MNA220629A</t>
  </si>
  <si>
    <t>NORTHERN EUROPE CHARMS</t>
  </si>
  <si>
    <t>MNA220709</t>
  </si>
  <si>
    <t>GATEWAY TO BALTIC GEMS</t>
  </si>
  <si>
    <t>MNA220721</t>
  </si>
  <si>
    <t>MEDIEVAL MONTAGE</t>
  </si>
  <si>
    <t>MNA220731</t>
  </si>
  <si>
    <t>Atlantis Charter</t>
  </si>
  <si>
    <t>MNA220807</t>
  </si>
  <si>
    <t>NORTHERN REALMS</t>
  </si>
  <si>
    <t>MNA220817</t>
  </si>
  <si>
    <t>BALTIC MARVELS</t>
  </si>
  <si>
    <t>MNA220824</t>
  </si>
  <si>
    <t>ESSENTIAL BALTIC</t>
  </si>
  <si>
    <t>MNA220904</t>
  </si>
  <si>
    <t>FAIRYTALE BALTIC</t>
  </si>
  <si>
    <t>MNA220913</t>
  </si>
  <si>
    <t>NORTHERN EUROPE EXPLORER</t>
  </si>
  <si>
    <t>IJM</t>
  </si>
  <si>
    <t>MNA220913A</t>
  </si>
  <si>
    <t>NORTH SEA WAYFARER</t>
  </si>
  <si>
    <t>MNA220927</t>
  </si>
  <si>
    <t>WINDMILLS TO WINERIES</t>
  </si>
  <si>
    <t>MNA220927A</t>
  </si>
  <si>
    <t>ROYAL RENDEZVOUS</t>
  </si>
  <si>
    <t>MNA221011</t>
  </si>
  <si>
    <t>IBERIAN IMPRESSIONS</t>
  </si>
  <si>
    <t>MNA221011A</t>
  </si>
  <si>
    <t>HISTORICAL KALEIDOSCOPE</t>
  </si>
  <si>
    <t>MNA221018</t>
  </si>
  <si>
    <t>DIVINE TIDES</t>
  </si>
  <si>
    <t>MNA221018A</t>
  </si>
  <si>
    <t>SOUTHERN EUROPE EMBRACE</t>
  </si>
  <si>
    <t>MNA221101</t>
  </si>
  <si>
    <t>ACROPOLIS TO ADRIATIC</t>
  </si>
  <si>
    <t>MNA221101A</t>
  </si>
  <si>
    <t>MEDITERRANEAN WONDERS</t>
  </si>
  <si>
    <t>MNA221111</t>
  </si>
  <si>
    <t>RIVIERAS &amp; RETREATS</t>
  </si>
  <si>
    <t>MNA221111A</t>
  </si>
  <si>
    <t>COLORFUL CROSSING</t>
  </si>
  <si>
    <t>MNA221119</t>
  </si>
  <si>
    <t>ALLURING ATLANTIC</t>
  </si>
  <si>
    <t>MNA221204</t>
  </si>
  <si>
    <t>ULTIMATE CARIBBEAN</t>
  </si>
  <si>
    <t>MNA221218</t>
  </si>
  <si>
    <t>AMAZON HOLIDAY</t>
  </si>
  <si>
    <t>MNA221218A</t>
  </si>
  <si>
    <t>SEAS, SHORES &amp; AMAZON</t>
  </si>
  <si>
    <t>MNA221218B</t>
  </si>
  <si>
    <t>AMAZON &amp; POLAR EXPLORER</t>
  </si>
  <si>
    <t>MNA230108</t>
  </si>
  <si>
    <t>SAMBA SENSATIONS</t>
  </si>
  <si>
    <t>MNA230108A</t>
  </si>
  <si>
    <t>JOURNEY PAST PATAGONIA</t>
  </si>
  <si>
    <t>MNA230118</t>
  </si>
  <si>
    <t>PATAGONIA &amp; GLACIERS</t>
  </si>
  <si>
    <t>MNA230207</t>
  </si>
  <si>
    <t>MNA230227</t>
  </si>
  <si>
    <t>SUBLIME SOUTH AMERICA</t>
  </si>
  <si>
    <t>MNA230227A</t>
  </si>
  <si>
    <t>ATLANTIC CONNECTION</t>
  </si>
  <si>
    <t>MNA230319</t>
  </si>
  <si>
    <t>PERU, PANAMA &amp; PALMS</t>
  </si>
  <si>
    <t>MNA230406</t>
  </si>
  <si>
    <t>SPRINGTIME CROSSING</t>
  </si>
  <si>
    <t>MNA230406A</t>
  </si>
  <si>
    <t>OLD WORLD ESCAPADE</t>
  </si>
  <si>
    <t>MNA230420</t>
  </si>
  <si>
    <t>ROMANTIC COASTLINES</t>
  </si>
  <si>
    <t>MNA230427</t>
  </si>
  <si>
    <t>CHARMING ITALY &amp; GREECE</t>
  </si>
  <si>
    <t>MNA230427A</t>
  </si>
  <si>
    <t>FABLED SEAS &amp; ANTIQUITIES</t>
  </si>
  <si>
    <t>IST</t>
  </si>
  <si>
    <t>MNA230504</t>
  </si>
  <si>
    <t>TURKISH &amp; HELLENIC GEMS</t>
  </si>
  <si>
    <t>MNA230504A</t>
  </si>
  <si>
    <t>ICONS OF GREECE, TURKEY &amp; SPAIN</t>
  </si>
  <si>
    <t>MNA230511</t>
  </si>
  <si>
    <t>MEDITERRANEAN SPLENDORS</t>
  </si>
  <si>
    <t>MNA230511A</t>
  </si>
  <si>
    <t>ENCHANTING EUROPEAN MOSAIC</t>
  </si>
  <si>
    <t>MNA230511B</t>
  </si>
  <si>
    <t>COLLECTION OF EUROPEAN WONDERS</t>
  </si>
  <si>
    <t>MNA230523</t>
  </si>
  <si>
    <t>JEWELS OF IBERIA &amp; FRANCE</t>
  </si>
  <si>
    <t>MNA230523A</t>
  </si>
  <si>
    <t>MNA230602</t>
  </si>
  <si>
    <t>MNA230614</t>
  </si>
  <si>
    <t>MNA230621</t>
  </si>
  <si>
    <t>LEGENDARY BALTIC SHORES</t>
  </si>
  <si>
    <t>MNA230621A</t>
  </si>
  <si>
    <t>RESPLENDENT BALTICS &amp; NORWAY</t>
  </si>
  <si>
    <t>MNA230701</t>
  </si>
  <si>
    <t>VIKINGS, FJORDS &amp; LEGENDS</t>
  </si>
  <si>
    <t>MNA230701A</t>
  </si>
  <si>
    <t>NORWAY &amp; BALTIC EXPLORER</t>
  </si>
  <si>
    <t>MNA230711</t>
  </si>
  <si>
    <t>ICONS OF SWEDEN &amp; BALTIC SEA</t>
  </si>
  <si>
    <t>MNA230723</t>
  </si>
  <si>
    <t>MNA230802</t>
  </si>
  <si>
    <t>MNA230812</t>
  </si>
  <si>
    <t>MNA230822</t>
  </si>
  <si>
    <t>MNA230903</t>
  </si>
  <si>
    <t>BALTIC EXPRESSIONS</t>
  </si>
  <si>
    <t>MNA230903A</t>
  </si>
  <si>
    <t>BALTIC &amp; IBERIAN LANDMARKS</t>
  </si>
  <si>
    <t>TAR</t>
  </si>
  <si>
    <t>MNA230917</t>
  </si>
  <si>
    <t>FRENCH &amp; IBERIAN CELEBRATION</t>
  </si>
  <si>
    <t>MNA230917A</t>
  </si>
  <si>
    <t>EUROPEAN VISTAS &amp; WONDERS</t>
  </si>
  <si>
    <t>MNA230929</t>
  </si>
  <si>
    <t>MEDITERRANEAN ENCLAVES</t>
  </si>
  <si>
    <t>MNA231011</t>
  </si>
  <si>
    <t>CHARISMATIC MEDITERRANEAN</t>
  </si>
  <si>
    <t>MNA231113</t>
  </si>
  <si>
    <t>RHYTHMS OF SPAIN &amp; PORTUGAL</t>
  </si>
  <si>
    <t>MNA231113A</t>
  </si>
  <si>
    <t>IBERIA TO NORTH AMERICA</t>
  </si>
  <si>
    <t>MNA231120</t>
  </si>
  <si>
    <t>EUROPEAN FAREWELL</t>
  </si>
  <si>
    <t>NAU220111</t>
  </si>
  <si>
    <t>WONDROUS WILDLIFE</t>
  </si>
  <si>
    <t>NAU</t>
  </si>
  <si>
    <t>NAU220125</t>
  </si>
  <si>
    <t>FROM TABLE TO TEMPLES</t>
  </si>
  <si>
    <t>NAU220224</t>
  </si>
  <si>
    <t>SOUTHEAST ASIA EXPLORER</t>
  </si>
  <si>
    <t>NAU220224A</t>
  </si>
  <si>
    <t>SOUTHEAST ASIA QUEST</t>
  </si>
  <si>
    <t>NAU220308</t>
  </si>
  <si>
    <t>SOUTHEAST ASIA SOJOURN</t>
  </si>
  <si>
    <t>NAU220308A</t>
  </si>
  <si>
    <t>REFLECTIONS OF ASIA</t>
  </si>
  <si>
    <t>NAU220322</t>
  </si>
  <si>
    <t>IMPERIAL INTERLUDE</t>
  </si>
  <si>
    <t>ALLURE OF THE RIVIERAS</t>
  </si>
  <si>
    <t>NAU220401A</t>
  </si>
  <si>
    <t>WESTERN EUROPE ARRAY</t>
  </si>
  <si>
    <t>NAU220405</t>
  </si>
  <si>
    <t>CIRCLE OF JAPAN</t>
  </si>
  <si>
    <t>CANARY ISLANDS MYSTIQUE</t>
  </si>
  <si>
    <t>NAU220411A</t>
  </si>
  <si>
    <t>TIMELESS MEDITERRANEAN</t>
  </si>
  <si>
    <t>NAU220415</t>
  </si>
  <si>
    <t>SPANISH ENCHANTMENT</t>
  </si>
  <si>
    <t>NAU220423A</t>
  </si>
  <si>
    <t>SOUTHERN EUROPE ESCAPADE</t>
  </si>
  <si>
    <t>NAU220425</t>
  </si>
  <si>
    <t>NAU220505</t>
  </si>
  <si>
    <t>THE ADRIATIC &amp; ITALY</t>
  </si>
  <si>
    <t>NAU220505A</t>
  </si>
  <si>
    <t>MEDITERRANEAN MEDLEY</t>
  </si>
  <si>
    <t>NAU220515</t>
  </si>
  <si>
    <t>ADRIATIC &amp; AEGEAN GEMS</t>
  </si>
  <si>
    <t>NAU220523</t>
  </si>
  <si>
    <t>FAR EAST MYSTIQUE</t>
  </si>
  <si>
    <t>NAU220523A</t>
  </si>
  <si>
    <t>TEMPLES TO RELICS</t>
  </si>
  <si>
    <t>NAU220527</t>
  </si>
  <si>
    <t>GREEK &amp; TURKISH ICONS</t>
  </si>
  <si>
    <t>NAU220606</t>
  </si>
  <si>
    <t>MARVELS OF GREECE &amp; ITALY</t>
  </si>
  <si>
    <t>NAU220606A</t>
  </si>
  <si>
    <t>EUROPEAN ANTIQUITIES</t>
  </si>
  <si>
    <t>NAU220610</t>
  </si>
  <si>
    <t>SACRED LANDS</t>
  </si>
  <si>
    <t>NAU220610A</t>
  </si>
  <si>
    <t>DIVINE EXPLORER</t>
  </si>
  <si>
    <t>NAU220616</t>
  </si>
  <si>
    <t>LEGENDARY HOLY LANDS</t>
  </si>
  <si>
    <t>NAU220630</t>
  </si>
  <si>
    <t>AEGEAN &amp; ANCIENT TIDES</t>
  </si>
  <si>
    <t>NAU220630A</t>
  </si>
  <si>
    <t>JOURNEY OF THE AGES</t>
  </si>
  <si>
    <t>NAU220707</t>
  </si>
  <si>
    <t>GREEK &amp; ITALIAN MEDLEY</t>
  </si>
  <si>
    <t>NAU220717</t>
  </si>
  <si>
    <t>MEDITERRANEAN COASTLINES</t>
  </si>
  <si>
    <t>NAU220717A</t>
  </si>
  <si>
    <t>ORNATE INTERLUDE</t>
  </si>
  <si>
    <t>NAU220727</t>
  </si>
  <si>
    <t>NAU220803</t>
  </si>
  <si>
    <t>ICONS OF IBERIA</t>
  </si>
  <si>
    <t>NAU220803A</t>
  </si>
  <si>
    <t>COASTS OF CULTURE</t>
  </si>
  <si>
    <t>NAU220815</t>
  </si>
  <si>
    <t>MEDITERRANEAN CROSSROADS</t>
  </si>
  <si>
    <t>NAU220815A</t>
  </si>
  <si>
    <t>MEDIEVAL MEANDERINGS</t>
  </si>
  <si>
    <t>HFA</t>
  </si>
  <si>
    <t>NAU220825</t>
  </si>
  <si>
    <t>HOLY LAND EXPLORER</t>
  </si>
  <si>
    <t>NAU220904</t>
  </si>
  <si>
    <t>DOMES TO DEITIES</t>
  </si>
  <si>
    <t>NAU220904A</t>
  </si>
  <si>
    <t>DOMES OF DISCOVERY</t>
  </si>
  <si>
    <t>NAU220916</t>
  </si>
  <si>
    <t>CANALS TO CATALONIA</t>
  </si>
  <si>
    <t>NAU220926</t>
  </si>
  <si>
    <t>OPULENT MEDITERRANEAN</t>
  </si>
  <si>
    <t>NAU220926A</t>
  </si>
  <si>
    <t>CANAL &amp; COLONNADE QUEST</t>
  </si>
  <si>
    <t>NAU221006</t>
  </si>
  <si>
    <t>ADRIATIC &amp; AEGEAN ARRAY</t>
  </si>
  <si>
    <t>NAU221016</t>
  </si>
  <si>
    <t>AEGEAN MEDLEY</t>
  </si>
  <si>
    <t>NAU221026</t>
  </si>
  <si>
    <t>MEDIEVAL TO MODERNITY</t>
  </si>
  <si>
    <t>NAU221026A</t>
  </si>
  <si>
    <t>ANCIENT AWAKENINGS</t>
  </si>
  <si>
    <t>ABU</t>
  </si>
  <si>
    <t>NAU221107</t>
  </si>
  <si>
    <t>SANDS &amp; SCULPTURES</t>
  </si>
  <si>
    <t>NAU221127</t>
  </si>
  <si>
    <t>MIDDLE EAST MEANDERING</t>
  </si>
  <si>
    <t>NAU221207</t>
  </si>
  <si>
    <t>SANDS TO SAFARIS</t>
  </si>
  <si>
    <t>NAU230106</t>
  </si>
  <si>
    <t>SOUTH AFRICA SPOTLIGHT</t>
  </si>
  <si>
    <t>NAU230118</t>
  </si>
  <si>
    <t>INDIAN OCEAN ESCAPADE</t>
  </si>
  <si>
    <t>NAU230118A</t>
  </si>
  <si>
    <t>TABLE TO TEMPLES</t>
  </si>
  <si>
    <t>NAU230118D</t>
  </si>
  <si>
    <t>GOOD HOPE &amp; RISING SUN</t>
  </si>
  <si>
    <t>NAU230205</t>
  </si>
  <si>
    <t>FAR EAST INTERLUDE</t>
  </si>
  <si>
    <t>NAU230219</t>
  </si>
  <si>
    <t>FORTUNES OF THE EAST</t>
  </si>
  <si>
    <t>NAU230219A</t>
  </si>
  <si>
    <t>SOUTH CHINA SEA SOJOURN</t>
  </si>
  <si>
    <t>NAU230219B</t>
  </si>
  <si>
    <t>RADIANT TEMPLES &amp; TOWERS</t>
  </si>
  <si>
    <t>NAU230301</t>
  </si>
  <si>
    <t>EAST ASIA ENCLAVES</t>
  </si>
  <si>
    <t>NAU230301A</t>
  </si>
  <si>
    <t>EAST ASIA ESCAPADE</t>
  </si>
  <si>
    <t>NAU230311</t>
  </si>
  <si>
    <t>EASTERN ENDEAVOR</t>
  </si>
  <si>
    <t>NAU230323</t>
  </si>
  <si>
    <t>JAPANESE IMMERSION</t>
  </si>
  <si>
    <t>NAU230402</t>
  </si>
  <si>
    <t>NAU230412</t>
  </si>
  <si>
    <t>BLOSSOMING JAPAN</t>
  </si>
  <si>
    <t>NAU230422</t>
  </si>
  <si>
    <t>HIGHLIGHTS OF THE EAST</t>
  </si>
  <si>
    <t>NAU230422A</t>
  </si>
  <si>
    <t>ASIAN &amp; ARABIAN ICONS</t>
  </si>
  <si>
    <t>NAU230510</t>
  </si>
  <si>
    <t>SHRINES TO SKYLINES</t>
  </si>
  <si>
    <t>NAU230510A</t>
  </si>
  <si>
    <t>FAR &amp; MIDDLE EAST GEMS</t>
  </si>
  <si>
    <t>NAU230530</t>
  </si>
  <si>
    <t>HOLY LAND LEGACIES</t>
  </si>
  <si>
    <t>NAU230619</t>
  </si>
  <si>
    <t>ENTICING SPAIN &amp; CANARY ISLANDS</t>
  </si>
  <si>
    <t>NAU230629</t>
  </si>
  <si>
    <t>SPIRIT OF THE MEDITERRANEAN</t>
  </si>
  <si>
    <t>NAU230629A</t>
  </si>
  <si>
    <t>GRAND MEDITERRANEAN FAVORITES</t>
  </si>
  <si>
    <t>NAU230709</t>
  </si>
  <si>
    <t>BEST OF TURKEY &amp; GREECE</t>
  </si>
  <si>
    <t>NAU230719</t>
  </si>
  <si>
    <t>HOLY LAND &amp; ANCIENT ISLES</t>
  </si>
  <si>
    <t>NAU230719A</t>
  </si>
  <si>
    <t>HOLY LAND TO DALMATIAN COAST</t>
  </si>
  <si>
    <t>NAU230802</t>
  </si>
  <si>
    <t>ITALIAN &amp; DALMATIAN DARLINGS</t>
  </si>
  <si>
    <t>NAU230802A</t>
  </si>
  <si>
    <t>JEWEL-BOX MEDITERRANEAN HARBORS</t>
  </si>
  <si>
    <t>NAU230813</t>
  </si>
  <si>
    <t>CINEMATIC MEDITERRANEAN</t>
  </si>
  <si>
    <t>NAU230813A</t>
  </si>
  <si>
    <t>MEDITERRANEAN STARLETS</t>
  </si>
  <si>
    <t>NAU230825</t>
  </si>
  <si>
    <t>COTE D'AZUR &amp; ITALIAN VILLAGES</t>
  </si>
  <si>
    <t>NAU230825A</t>
  </si>
  <si>
    <t>ROMANTIC FRENCH RIVIERA &amp; ITALY</t>
  </si>
  <si>
    <t>NAU230825B</t>
  </si>
  <si>
    <t>FAVORITE MEDITERRANEAN RIVIERAS</t>
  </si>
  <si>
    <t>NAU230901</t>
  </si>
  <si>
    <t>ADRIATIC TRAVELER</t>
  </si>
  <si>
    <t>NAU230901A</t>
  </si>
  <si>
    <t>IN-DEPTH ADRIATIC &amp; AEGEAN</t>
  </si>
  <si>
    <t>NAU230908</t>
  </si>
  <si>
    <t>GREEK &amp; TURKISH REVELATIONS</t>
  </si>
  <si>
    <t>NAU230916</t>
  </si>
  <si>
    <t>NAU230925</t>
  </si>
  <si>
    <t>HOLY LAND, ISLES &amp; CROSSROADS</t>
  </si>
  <si>
    <t>NAU231006</t>
  </si>
  <si>
    <t>HOLY LAND &amp; AEGEAN MAJESTY</t>
  </si>
  <si>
    <t>NAU231006A</t>
  </si>
  <si>
    <t>HOLY LAND &amp; MEDITERRANEAN GLORY</t>
  </si>
  <si>
    <t>NAU231017</t>
  </si>
  <si>
    <t>MEDIEVAL MEDITERRANEAN MARVELS</t>
  </si>
  <si>
    <t>NAU231027</t>
  </si>
  <si>
    <t>ADRIATIC &amp; ITALIAN TABLEAU</t>
  </si>
  <si>
    <t>NAU231027A</t>
  </si>
  <si>
    <t>MEDITERRANEAN &amp; CANARIES PASSAGE</t>
  </si>
  <si>
    <t>NAU231106</t>
  </si>
  <si>
    <t>CANARY ISLANDS &amp; SPANISH HARBORS</t>
  </si>
  <si>
    <t>NAU231106A</t>
  </si>
  <si>
    <t>MEDITERRANEAN &amp; ARABIAN LEGENDS</t>
  </si>
  <si>
    <t>NAU231118</t>
  </si>
  <si>
    <t>NAU240219</t>
  </si>
  <si>
    <t>TAHITIAN LEGENDS</t>
  </si>
  <si>
    <t>NAU240219C</t>
  </si>
  <si>
    <t>ULTIMATE EXOTIC TRAVELER</t>
  </si>
  <si>
    <t>NAU240229</t>
  </si>
  <si>
    <t>OUTRIGGER'S PARADISE</t>
  </si>
  <si>
    <t>NAU240322</t>
  </si>
  <si>
    <t>NAU240411</t>
  </si>
  <si>
    <t>ASIA &amp; AFRICA EXPLORER</t>
  </si>
  <si>
    <t>REG220107</t>
  </si>
  <si>
    <t>SPLENDORS DOWN UNDER</t>
  </si>
  <si>
    <t>REG</t>
  </si>
  <si>
    <t>REG220121</t>
  </si>
  <si>
    <t>TASMAN TAPESTRY</t>
  </si>
  <si>
    <t>REG220204</t>
  </si>
  <si>
    <t>NEW ZEALAND EXPLORER</t>
  </si>
  <si>
    <t>REG220204A</t>
  </si>
  <si>
    <t>HARBORS &amp; HAVENS</t>
  </si>
  <si>
    <t>REG220205</t>
  </si>
  <si>
    <t>LEGENDS TO LAGOONS</t>
  </si>
  <si>
    <t>REG220215</t>
  </si>
  <si>
    <t>REG220218</t>
  </si>
  <si>
    <t>SERENE SOUTH PACIFIC</t>
  </si>
  <si>
    <t>REG220225</t>
  </si>
  <si>
    <t>REG220307</t>
  </si>
  <si>
    <t>REG220317</t>
  </si>
  <si>
    <t>GSA INTERNATIONAL INCENTIVES, INC.</t>
  </si>
  <si>
    <t>REG220325</t>
  </si>
  <si>
    <t>POLYNESIAN DELIGHTS</t>
  </si>
  <si>
    <t>REG220325A</t>
  </si>
  <si>
    <t>ENCHANTING PEARLS</t>
  </si>
  <si>
    <t>REG220327</t>
  </si>
  <si>
    <t>HUH</t>
  </si>
  <si>
    <t>REG220327A</t>
  </si>
  <si>
    <t>REG220406</t>
  </si>
  <si>
    <t>SOUTH PACIFIC SPOTLIGHT</t>
  </si>
  <si>
    <t>REG220424</t>
  </si>
  <si>
    <t>GOLDEN GRAPEVINES</t>
  </si>
  <si>
    <t>BAJA, BEACHES &amp; BEYOND</t>
  </si>
  <si>
    <t>GLITZ TO GLACIERS</t>
  </si>
  <si>
    <t>REG220525</t>
  </si>
  <si>
    <t>GLACIERS TO GARDENS</t>
  </si>
  <si>
    <t>REG220603</t>
  </si>
  <si>
    <t>Seguros Catalana Occidente Charter</t>
  </si>
  <si>
    <t>REG220610</t>
  </si>
  <si>
    <t>ALASKAN BEAUTIES</t>
  </si>
  <si>
    <t>REG220617</t>
  </si>
  <si>
    <t>VISTAS &amp; GLACIERS</t>
  </si>
  <si>
    <t>REG220627</t>
  </si>
  <si>
    <t>WILDLIFE &amp; FRONTIERS</t>
  </si>
  <si>
    <t>REG220708</t>
  </si>
  <si>
    <t>STUNNING SCENERY</t>
  </si>
  <si>
    <t>REG220715</t>
  </si>
  <si>
    <t>WILDLIFE &amp; WONDERS</t>
  </si>
  <si>
    <t>REG220722</t>
  </si>
  <si>
    <t>REG220801</t>
  </si>
  <si>
    <t>Robert W. Baird &amp; Co. Incorporated</t>
  </si>
  <si>
    <t>REG220808</t>
  </si>
  <si>
    <t>RADIANT ALASKA</t>
  </si>
  <si>
    <t>REG220827</t>
  </si>
  <si>
    <t>GLACIAL PATHWAY</t>
  </si>
  <si>
    <t>REG220827A</t>
  </si>
  <si>
    <t>GLACIERS TO GRAPEVINES</t>
  </si>
  <si>
    <t>REG220828</t>
  </si>
  <si>
    <t>GATEWAY TO GLACIERS</t>
  </si>
  <si>
    <t>REG220828A</t>
  </si>
  <si>
    <t>REG220909</t>
  </si>
  <si>
    <t>CALIFORNIA DREAMS</t>
  </si>
  <si>
    <t>REG220917</t>
  </si>
  <si>
    <t>GOLDEN VINES</t>
  </si>
  <si>
    <t>REG220925</t>
  </si>
  <si>
    <t>PACIFIC PASSAGE</t>
  </si>
  <si>
    <t>REG220925A</t>
  </si>
  <si>
    <t>REG220925C</t>
  </si>
  <si>
    <t>REG221021</t>
  </si>
  <si>
    <t>REG221021A</t>
  </si>
  <si>
    <t>REG221107</t>
  </si>
  <si>
    <t>ASIAN TREASURES</t>
  </si>
  <si>
    <t>REG221107A</t>
  </si>
  <si>
    <t>FAR EAST TO DOWN UNDER</t>
  </si>
  <si>
    <t>REG221121</t>
  </si>
  <si>
    <t>DOWN UNDER AUSTRALIA</t>
  </si>
  <si>
    <t>REG221212</t>
  </si>
  <si>
    <t>AWE OF AUSTRALIA</t>
  </si>
  <si>
    <t>REG221212A</t>
  </si>
  <si>
    <t>AUSSIE ADVENTURE</t>
  </si>
  <si>
    <t>REG221226</t>
  </si>
  <si>
    <t>AUSTRALIAN EXTRAVAGANZA</t>
  </si>
  <si>
    <t>REG230116</t>
  </si>
  <si>
    <t>DAZZLING DOWN UNDER</t>
  </si>
  <si>
    <t>REG230130</t>
  </si>
  <si>
    <t>KIWI &amp; AUSSIE EXPLORER</t>
  </si>
  <si>
    <t>REG230213</t>
  </si>
  <si>
    <t>FJORDS &amp; TASMAN TALES</t>
  </si>
  <si>
    <t>REG230213A</t>
  </si>
  <si>
    <t>FJORDS TO ATOLLS</t>
  </si>
  <si>
    <t>REG230228</t>
  </si>
  <si>
    <t>SOUTH PACIFIC SEAFARER</t>
  </si>
  <si>
    <t>REG230317</t>
  </si>
  <si>
    <t>REG230327</t>
  </si>
  <si>
    <t>REG230406</t>
  </si>
  <si>
    <t>REG230406A</t>
  </si>
  <si>
    <t>SOUTH PACIFIC SEASCAPES</t>
  </si>
  <si>
    <t>REG230416</t>
  </si>
  <si>
    <t>PACIFIC SERENADE</t>
  </si>
  <si>
    <t>REG230504</t>
  </si>
  <si>
    <t>WEST COAST VINES</t>
  </si>
  <si>
    <t>REG230511</t>
  </si>
  <si>
    <t>REG230518</t>
  </si>
  <si>
    <t>REG230530</t>
  </si>
  <si>
    <t>ALASKA ADVENTURES &amp; LANDSCAPES</t>
  </si>
  <si>
    <t>REG230609</t>
  </si>
  <si>
    <t>ALASKA WAYFARER</t>
  </si>
  <si>
    <t>REG230616</t>
  </si>
  <si>
    <t>REG230623</t>
  </si>
  <si>
    <t>GOLD RUSH, GLACIERS &amp; WILDLIFE</t>
  </si>
  <si>
    <t>REG230703</t>
  </si>
  <si>
    <t>REG230714</t>
  </si>
  <si>
    <t>REG230721</t>
  </si>
  <si>
    <t>ALASKA &amp; BRITISH COLUMBIA ARRAY</t>
  </si>
  <si>
    <t>REG230801</t>
  </si>
  <si>
    <t>REG230808</t>
  </si>
  <si>
    <t>DAZZLING ALASKA</t>
  </si>
  <si>
    <t>REG230818</t>
  </si>
  <si>
    <t>REG230828</t>
  </si>
  <si>
    <t>REG230907</t>
  </si>
  <si>
    <t>ALASKA TO CALIFORNIA MEDLEY</t>
  </si>
  <si>
    <t>REG230907A</t>
  </si>
  <si>
    <t>ALASKA &amp; CALIFORNIA TREASURES</t>
  </si>
  <si>
    <t>REG230920</t>
  </si>
  <si>
    <t>CALIFORNIA REFLECTIONS</t>
  </si>
  <si>
    <t>REG230927</t>
  </si>
  <si>
    <t>WEST COAST WONDERS</t>
  </si>
  <si>
    <t>REG231004</t>
  </si>
  <si>
    <t>NORTH PACIFIC PASSAGE</t>
  </si>
  <si>
    <t>REG231004C</t>
  </si>
  <si>
    <t>GRAND PACIFIC EXPEDITION</t>
  </si>
  <si>
    <t>REG231029</t>
  </si>
  <si>
    <t>EMPIRES OF ASIA</t>
  </si>
  <si>
    <t>REG231112</t>
  </si>
  <si>
    <t>ENCHANTING INDOCHINA</t>
  </si>
  <si>
    <t>REG231127</t>
  </si>
  <si>
    <t>LANDS DOWN UNDER</t>
  </si>
  <si>
    <t>RVA220104</t>
  </si>
  <si>
    <t>ATLANTIC &amp; AMBER GEMS</t>
  </si>
  <si>
    <t>RVA</t>
  </si>
  <si>
    <t>RVA220104F</t>
  </si>
  <si>
    <t>ISLAND TIME ODYSSEY</t>
  </si>
  <si>
    <t>RVA220114</t>
  </si>
  <si>
    <t>CARIBBEAN CHARMS</t>
  </si>
  <si>
    <t>RVA220128</t>
  </si>
  <si>
    <t>RVA220207</t>
  </si>
  <si>
    <t>BAYS TO BEACHES</t>
  </si>
  <si>
    <t>RVA220219</t>
  </si>
  <si>
    <t>RVA220219A</t>
  </si>
  <si>
    <t>SUNNY SEASCAPES</t>
  </si>
  <si>
    <t>RVA220226</t>
  </si>
  <si>
    <t>RVA220308</t>
  </si>
  <si>
    <t>RVA220318</t>
  </si>
  <si>
    <t>PATHWAY TO IBERIA</t>
  </si>
  <si>
    <t>RVA220318A</t>
  </si>
  <si>
    <t>CAREFREE CROSSING</t>
  </si>
  <si>
    <t>REGAL IBERIA</t>
  </si>
  <si>
    <t>CLASSICAL COASTS</t>
  </si>
  <si>
    <t>RVA220404A</t>
  </si>
  <si>
    <t>ROMANTIC SOJOURN</t>
  </si>
  <si>
    <t>MEDITERRANEAN DISCOVERY</t>
  </si>
  <si>
    <t>RVA220425</t>
  </si>
  <si>
    <t>ROYALS TO RIALTO</t>
  </si>
  <si>
    <t>RAV</t>
  </si>
  <si>
    <t>RVA220507</t>
  </si>
  <si>
    <t>IONIAN IMMERSION</t>
  </si>
  <si>
    <t>RVA220507A</t>
  </si>
  <si>
    <t>RIVIERAS TO RELICS</t>
  </si>
  <si>
    <t>RVA220517</t>
  </si>
  <si>
    <t>ARISTOCRATS &amp; THE AZUR</t>
  </si>
  <si>
    <t>RVA220529</t>
  </si>
  <si>
    <t>ROMANTIC RIVIERAS</t>
  </si>
  <si>
    <t>RVA220529A</t>
  </si>
  <si>
    <t>SOUTHERN SAUNTERING</t>
  </si>
  <si>
    <t>MEDITERRANEAN MAJESTY</t>
  </si>
  <si>
    <t>RVA220615</t>
  </si>
  <si>
    <t>RVA220625</t>
  </si>
  <si>
    <t>RIVIERAS &amp; BALKANS</t>
  </si>
  <si>
    <t>RVA220625A</t>
  </si>
  <si>
    <t>BASILICAS &amp; THE BYZANTINE</t>
  </si>
  <si>
    <t>RVA220707</t>
  </si>
  <si>
    <t>BYZANTINE ANTIQUITY</t>
  </si>
  <si>
    <t>RVA220717</t>
  </si>
  <si>
    <t>TURKISH RIVIERA &amp; GREEK ISLES</t>
  </si>
  <si>
    <t>RVA220727</t>
  </si>
  <si>
    <t>AEGEAN WONDERS</t>
  </si>
  <si>
    <t>RVA220806</t>
  </si>
  <si>
    <t>BALKAN &amp; IBERIAN ICONS</t>
  </si>
  <si>
    <t>RVA220818</t>
  </si>
  <si>
    <t>RAMBLAS TO RENAISSANCE</t>
  </si>
  <si>
    <t>RVA220818A</t>
  </si>
  <si>
    <t>RIVIERAS &amp; RELICS</t>
  </si>
  <si>
    <t>RVA220828</t>
  </si>
  <si>
    <t>ADRIATIC BLISS</t>
  </si>
  <si>
    <t>RVA220828A</t>
  </si>
  <si>
    <t>ENDURING ANTIQUITY</t>
  </si>
  <si>
    <t>RVA220904</t>
  </si>
  <si>
    <t>RVA220914</t>
  </si>
  <si>
    <t>MEDITERRANEAN MONTAGE</t>
  </si>
  <si>
    <t>RVA220914A</t>
  </si>
  <si>
    <t>COASTAL KALEIDOSCOPE</t>
  </si>
  <si>
    <t>RVA220926</t>
  </si>
  <si>
    <t>RAMBLAS &amp; THE RIVIERAS</t>
  </si>
  <si>
    <t>RVA221003</t>
  </si>
  <si>
    <t>MEDITERRANEAN VINTAGES</t>
  </si>
  <si>
    <t>RVA221013</t>
  </si>
  <si>
    <t>SOUTHERN EUROPE ICONS</t>
  </si>
  <si>
    <t>RVA221024</t>
  </si>
  <si>
    <t>DAZZLING MEDITERRANEAN</t>
  </si>
  <si>
    <t>RVA221104</t>
  </si>
  <si>
    <t>REGAL SHORES RHAPSODY</t>
  </si>
  <si>
    <t>RVA221104A</t>
  </si>
  <si>
    <t>ADRIATIC &amp; BEYOND</t>
  </si>
  <si>
    <t>RVA221114</t>
  </si>
  <si>
    <t>RVA221114A</t>
  </si>
  <si>
    <t>NORTH ATLANTIC MEMOIRS</t>
  </si>
  <si>
    <t>RVA221121</t>
  </si>
  <si>
    <t>AWE-INSPIRING ATLANTIC</t>
  </si>
  <si>
    <t>RVA221207</t>
  </si>
  <si>
    <t>RVA221207A</t>
  </si>
  <si>
    <t>TROPICAL SOIREE</t>
  </si>
  <si>
    <t>RVA221214</t>
  </si>
  <si>
    <t>CARIBBEAN SOJOURN</t>
  </si>
  <si>
    <t>RVA221223</t>
  </si>
  <si>
    <t>ALLURING CARIBBEAN</t>
  </si>
  <si>
    <t>RVA230104</t>
  </si>
  <si>
    <t>ENTICING CARIBBEAN</t>
  </si>
  <si>
    <t>RVA230104G</t>
  </si>
  <si>
    <t>SILHOUETTES OF SUNSHINE</t>
  </si>
  <si>
    <t>RVA230114</t>
  </si>
  <si>
    <t>RVA230114A</t>
  </si>
  <si>
    <t>CARIBBEAN KALEIDOSCOPE</t>
  </si>
  <si>
    <t>RVA230124</t>
  </si>
  <si>
    <t>RVA230124A</t>
  </si>
  <si>
    <t>EASTWARD TO LEEWARD</t>
  </si>
  <si>
    <t>RVA230131</t>
  </si>
  <si>
    <t>RVA230210</t>
  </si>
  <si>
    <t>RVA230210A</t>
  </si>
  <si>
    <t>ATOLLS TO THE YUCATAN</t>
  </si>
  <si>
    <t>RVA230220</t>
  </si>
  <si>
    <t>MAYAN &amp; MIAMI MONTAGE</t>
  </si>
  <si>
    <t>RVA230220A</t>
  </si>
  <si>
    <t>JEWELS OF THE CARIBBEAN</t>
  </si>
  <si>
    <t>RVA230302</t>
  </si>
  <si>
    <t>RVA230302A</t>
  </si>
  <si>
    <t>SIZZLING SUNNY ARRAY</t>
  </si>
  <si>
    <t>RVA230312</t>
  </si>
  <si>
    <t>PINK SAND SOIREE</t>
  </si>
  <si>
    <t>RVA230322</t>
  </si>
  <si>
    <t>ATLANTIC &amp; THE AZORES</t>
  </si>
  <si>
    <t>RVA230322A</t>
  </si>
  <si>
    <t>HISTORICAL CROSSING</t>
  </si>
  <si>
    <t>RVA230407</t>
  </si>
  <si>
    <t>ROMANTIC MEDITERRANEAN</t>
  </si>
  <si>
    <t>RVA230414</t>
  </si>
  <si>
    <t>PICTURESQUE MEDITERRANEAN</t>
  </si>
  <si>
    <t>RVA230424</t>
  </si>
  <si>
    <t>RADIANT SPAIN &amp; ITALY</t>
  </si>
  <si>
    <t>RVA230424A</t>
  </si>
  <si>
    <t>MEDITERRANEAN MAGNIFICENCE</t>
  </si>
  <si>
    <t>RVA230504</t>
  </si>
  <si>
    <t>ICONS OF GREECE &amp; ITALY</t>
  </si>
  <si>
    <t>RVA230504A</t>
  </si>
  <si>
    <t>EUROPEAN RIVIERAS &amp; ANTIQUITIES</t>
  </si>
  <si>
    <t>RVA230511</t>
  </si>
  <si>
    <t>MEDITERRANEAN LEGACIES</t>
  </si>
  <si>
    <t>RVA230511A</t>
  </si>
  <si>
    <t>SYMPHONY OF EUROPEAN WONDERS</t>
  </si>
  <si>
    <t>RVA230522</t>
  </si>
  <si>
    <t>IBERIAN HAVENS &amp; FRENCH CHARMS</t>
  </si>
  <si>
    <t>RVA230601</t>
  </si>
  <si>
    <t>WESTERN EUROPE ALLURE</t>
  </si>
  <si>
    <t>RVA230601A</t>
  </si>
  <si>
    <t>ICONIC FRANCE &amp; BRITISH ISLES</t>
  </si>
  <si>
    <t>BFS</t>
  </si>
  <si>
    <t>RVA230611</t>
  </si>
  <si>
    <t>BRITISH ISLES BRILLIANCE</t>
  </si>
  <si>
    <t>RVA230611A</t>
  </si>
  <si>
    <t>BRITISH ISLES DISCOVERIES</t>
  </si>
  <si>
    <t>RVA230621</t>
  </si>
  <si>
    <t>IRISH INSPIRATION</t>
  </si>
  <si>
    <t>RVA230629</t>
  </si>
  <si>
    <t>LEGENDS OF IRELAND &amp; SCOTLAND</t>
  </si>
  <si>
    <t>RVA230709</t>
  </si>
  <si>
    <t>ICELAND &amp; SCOTLAND ADVENTURE</t>
  </si>
  <si>
    <t>RVA230709A</t>
  </si>
  <si>
    <t>LANDS OF THE MIDNIGHT SUN</t>
  </si>
  <si>
    <t>RVA230721</t>
  </si>
  <si>
    <t>GREENLAND &amp; NORDIC GEMS</t>
  </si>
  <si>
    <t>RVA230721A</t>
  </si>
  <si>
    <t>NORTH ATLANTIC EXPLORER</t>
  </si>
  <si>
    <t>RVA230805</t>
  </si>
  <si>
    <t>FJORDS, VIKINGS &amp; CASTLES</t>
  </si>
  <si>
    <t>RVA230805A</t>
  </si>
  <si>
    <t>BEST OF NORWAY &amp; SCOTLAND</t>
  </si>
  <si>
    <t>RVA230823</t>
  </si>
  <si>
    <t>BRITISH ISLES EXPLORATION</t>
  </si>
  <si>
    <t>RVA230823A</t>
  </si>
  <si>
    <t>BRITISH ISLES &amp; BALTIC MAGIC</t>
  </si>
  <si>
    <t>RVA230902</t>
  </si>
  <si>
    <t>CITY OF LIGHT &amp; BALTIC BEAUTIES</t>
  </si>
  <si>
    <t>RVA230914</t>
  </si>
  <si>
    <t>NORTHERN EUROPE MOSAIC</t>
  </si>
  <si>
    <t>RVA230914A</t>
  </si>
  <si>
    <t>WESTERN EUROPEAN ARTISTRY</t>
  </si>
  <si>
    <t>RVA230914B</t>
  </si>
  <si>
    <t>GRAND EUROPEAN ESCAPADE</t>
  </si>
  <si>
    <t>RVA230914C</t>
  </si>
  <si>
    <t>ULTIMATE EUROPEAN MASTERPIECE</t>
  </si>
  <si>
    <t>RVA230914D</t>
  </si>
  <si>
    <t>EPIC EUROPEAN ODYSSEY</t>
  </si>
  <si>
    <t>RVA230926</t>
  </si>
  <si>
    <t>ALLURE OF FRANCE &amp; IBERIA</t>
  </si>
  <si>
    <t>RVA230926A</t>
  </si>
  <si>
    <t>EPICUREAN EUROPE</t>
  </si>
  <si>
    <t>RVA230926B</t>
  </si>
  <si>
    <t>LEGENDARY EUROPEAN ADVENTURE</t>
  </si>
  <si>
    <t>RVA230926C</t>
  </si>
  <si>
    <t>GRAND EUROPEAN EXPLORER</t>
  </si>
  <si>
    <t>RVA231010</t>
  </si>
  <si>
    <t>RVA231010A</t>
  </si>
  <si>
    <t>MEDITERRANEAN ENCOUNTERS</t>
  </si>
  <si>
    <t>RVA231010B</t>
  </si>
  <si>
    <t>GRAND MEDITERRANEAN PANORAMAS</t>
  </si>
  <si>
    <t>RVA231020</t>
  </si>
  <si>
    <t>RVA231020A</t>
  </si>
  <si>
    <t>DIVINE MEDITERRANEAN SPOTLIGHT</t>
  </si>
  <si>
    <t>RVA231030</t>
  </si>
  <si>
    <t>ADRIATIC &amp; AEGEAN WONDERS</t>
  </si>
  <si>
    <t>RVA231109</t>
  </si>
  <si>
    <t>ITALIAN ARTISTRY &amp; TURKISH ICONS</t>
  </si>
  <si>
    <t>RVA231119</t>
  </si>
  <si>
    <t>MEDITERRANEAN CULTURE CAPITALS</t>
  </si>
  <si>
    <t>RVA231119A</t>
  </si>
  <si>
    <t>MEDITERRANEAN &amp; ARABIAN PASSAGE</t>
  </si>
  <si>
    <t>RVA231129</t>
  </si>
  <si>
    <t>RVA231229</t>
  </si>
  <si>
    <t>SUMPTUOUS ARABIA</t>
  </si>
  <si>
    <t>RVA231229E</t>
  </si>
  <si>
    <t>ODYSSEY OF DISCOVERIES</t>
  </si>
  <si>
    <t>RVA240108</t>
  </si>
  <si>
    <t>SUBLIME SOUTHEAST ASIA</t>
  </si>
  <si>
    <t>RVA240108D</t>
  </si>
  <si>
    <t>EPIC EASTERN EXPLORER</t>
  </si>
  <si>
    <t>RVA240128</t>
  </si>
  <si>
    <t>ISLANDS TO INDOCHINA</t>
  </si>
  <si>
    <t>BKK</t>
  </si>
  <si>
    <t>RVA240212</t>
  </si>
  <si>
    <t>ASIAN GULFS &amp; DELTAS</t>
  </si>
  <si>
    <t>RVA240226</t>
  </si>
  <si>
    <t>GOLDEN DYNASTIES</t>
  </si>
  <si>
    <t>INC</t>
  </si>
  <si>
    <t>RVA240309</t>
  </si>
  <si>
    <t>JAPANESE AWAKENING</t>
  </si>
  <si>
    <t>RVA240921</t>
  </si>
  <si>
    <t>Desire 2024 Charter</t>
  </si>
  <si>
    <t>RVA991231</t>
  </si>
  <si>
    <t>FUTURE CRUISE DEPOSIT</t>
  </si>
  <si>
    <t>SIR220105</t>
  </si>
  <si>
    <t>SIR</t>
  </si>
  <si>
    <t>SIR220105A</t>
  </si>
  <si>
    <t>CULTURAL CARIBBEAN</t>
  </si>
  <si>
    <t>SIR220112</t>
  </si>
  <si>
    <t>SIR220122</t>
  </si>
  <si>
    <t>SIR220201</t>
  </si>
  <si>
    <t>SIR220211</t>
  </si>
  <si>
    <t>SIR220223</t>
  </si>
  <si>
    <t>SIR220305</t>
  </si>
  <si>
    <t>SIR220317</t>
  </si>
  <si>
    <t>ABC &amp; WINDWARD ISLES</t>
  </si>
  <si>
    <t>SIR220326</t>
  </si>
  <si>
    <t>***IDYLLIC ATLANTIC</t>
  </si>
  <si>
    <t>STJ</t>
  </si>
  <si>
    <t>PTP</t>
  </si>
  <si>
    <t>SIR220326A</t>
  </si>
  <si>
    <t>***MEDITERRANEAN BALLADS</t>
  </si>
  <si>
    <t>IDYLLIC ATLANTIC</t>
  </si>
  <si>
    <t>SIR220329A</t>
  </si>
  <si>
    <t>MEDITERRANEAN BALLADS</t>
  </si>
  <si>
    <t>RENAISSANCE TO RIVIERAS</t>
  </si>
  <si>
    <t>SIR220412A</t>
  </si>
  <si>
    <t>JOURNEY TO ANTIQUITIES</t>
  </si>
  <si>
    <t>SIR220419</t>
  </si>
  <si>
    <t>SIR220419A</t>
  </si>
  <si>
    <t>CULTURAL CREATIONS</t>
  </si>
  <si>
    <t>SIR220429</t>
  </si>
  <si>
    <t>GREEK ISLES GETAWAY</t>
  </si>
  <si>
    <t>SIR220429A</t>
  </si>
  <si>
    <t>HISTORICAL TRAVELER</t>
  </si>
  <si>
    <t>SIR220506</t>
  </si>
  <si>
    <t>SACRED HOLY LANDS</t>
  </si>
  <si>
    <t>SIR220506A</t>
  </si>
  <si>
    <t>ANCIENTS TO THE ARTS</t>
  </si>
  <si>
    <t>SIR220520</t>
  </si>
  <si>
    <t>IBERIA &amp; THE ARTS</t>
  </si>
  <si>
    <t>SIR220603</t>
  </si>
  <si>
    <t>WESTERN EUROPE QUEST</t>
  </si>
  <si>
    <t>SIR220603A</t>
  </si>
  <si>
    <t>BRITISH ISLES SOJOURN</t>
  </si>
  <si>
    <t>SIR220613</t>
  </si>
  <si>
    <t>ISLES OVERTURE</t>
  </si>
  <si>
    <t>SIR220613A</t>
  </si>
  <si>
    <t>NORTH SEA WONDERS</t>
  </si>
  <si>
    <t>SIR220625</t>
  </si>
  <si>
    <t>ENCHANTING IRELAND</t>
  </si>
  <si>
    <t>SIR220703</t>
  </si>
  <si>
    <t>IRELAND IMMERSION</t>
  </si>
  <si>
    <t>SIR220713</t>
  </si>
  <si>
    <t>BEVY OF BRITISH ISLES</t>
  </si>
  <si>
    <t>EDI</t>
  </si>
  <si>
    <t>SIR220713A</t>
  </si>
  <si>
    <t>NORTHERN JEWELS</t>
  </si>
  <si>
    <t>SIR220723</t>
  </si>
  <si>
    <t>NORDIC TRAILBLAZER</t>
  </si>
  <si>
    <t>SIR220804</t>
  </si>
  <si>
    <t>DR Horton</t>
  </si>
  <si>
    <t>SIR220816</t>
  </si>
  <si>
    <t>VIKING VIEWS &amp; VISTAS</t>
  </si>
  <si>
    <t>SIR220816A</t>
  </si>
  <si>
    <t>MYSTIC LIGHTS &amp; FJORDS</t>
  </si>
  <si>
    <t>SIR220830</t>
  </si>
  <si>
    <t>NORTH CAPE CONNOISSEUR</t>
  </si>
  <si>
    <t>SIR220830A</t>
  </si>
  <si>
    <t>VIKINGS &amp; BALTIC SHORES</t>
  </si>
  <si>
    <t>SIR220917</t>
  </si>
  <si>
    <t>WHIMSICAL EUROPE</t>
  </si>
  <si>
    <t>SIR221001</t>
  </si>
  <si>
    <t>NORTHERN EUROPE EMBRACE</t>
  </si>
  <si>
    <t>SIR221001A</t>
  </si>
  <si>
    <t>VINTAGES OF ROYALTY</t>
  </si>
  <si>
    <t>SIR221011</t>
  </si>
  <si>
    <t>BASQUE &amp; BEYOND</t>
  </si>
  <si>
    <t>SIR221011A</t>
  </si>
  <si>
    <t>BISCAY &amp; BASQUE</t>
  </si>
  <si>
    <t>SIR221011B</t>
  </si>
  <si>
    <t>WINES &amp; WHIMSY</t>
  </si>
  <si>
    <t>SIR221011C</t>
  </si>
  <si>
    <t>STATELY SEASCAPES</t>
  </si>
  <si>
    <t>SIR221018</t>
  </si>
  <si>
    <t>IDYLLIC IBERIA</t>
  </si>
  <si>
    <t>SIR221018A</t>
  </si>
  <si>
    <t>IBERIAN EXPLORATION</t>
  </si>
  <si>
    <t>SIR221018B</t>
  </si>
  <si>
    <t>BAZAARS TO BEACHES</t>
  </si>
  <si>
    <t>SIR221025</t>
  </si>
  <si>
    <t>CANARIES TO CATALONIA</t>
  </si>
  <si>
    <t>SIR221025A</t>
  </si>
  <si>
    <t>CANARIES TO COASTLINES</t>
  </si>
  <si>
    <t>SIR221104</t>
  </si>
  <si>
    <t>SPAIN TO SUNSHINE</t>
  </si>
  <si>
    <t>SIR221118</t>
  </si>
  <si>
    <t>SIR221128</t>
  </si>
  <si>
    <t>IDYLLIC ISLANDS</t>
  </si>
  <si>
    <t>SIR221128A</t>
  </si>
  <si>
    <t>ISLES OF PARADISE</t>
  </si>
  <si>
    <t>SIR221210</t>
  </si>
  <si>
    <t>CRYSTALLINE CARIBBEAN</t>
  </si>
  <si>
    <t>SIR221220</t>
  </si>
  <si>
    <t>SIR221220A</t>
  </si>
  <si>
    <t>CARIBBEAN WANDERLUST</t>
  </si>
  <si>
    <t>SIR221230</t>
  </si>
  <si>
    <t>ISLAND JUBILEE</t>
  </si>
  <si>
    <t>SIR230111</t>
  </si>
  <si>
    <t>SIR230118</t>
  </si>
  <si>
    <t>SIR230118A</t>
  </si>
  <si>
    <t>CANAL &amp; COVES</t>
  </si>
  <si>
    <t>SIR230128</t>
  </si>
  <si>
    <t>TASTE OF THE CARIBBEAN</t>
  </si>
  <si>
    <t>SIR230207</t>
  </si>
  <si>
    <t>SIR230219</t>
  </si>
  <si>
    <t>CHARISMATIC CARIBBEAN</t>
  </si>
  <si>
    <t>SIR230303</t>
  </si>
  <si>
    <t>TROPICAL COLLAGE</t>
  </si>
  <si>
    <t>SIR230310</t>
  </si>
  <si>
    <t>SOUTHERN CARIBBEAN GEMS</t>
  </si>
  <si>
    <t>SIR230320</t>
  </si>
  <si>
    <t>CARIBBEAN TO CANARIES</t>
  </si>
  <si>
    <t>SIR230320A</t>
  </si>
  <si>
    <t>ULTIMATE ATLANTIC</t>
  </si>
  <si>
    <t>SIR230403</t>
  </si>
  <si>
    <t>IBERIAN HIGHLIGHTS</t>
  </si>
  <si>
    <t>SIR230410</t>
  </si>
  <si>
    <t>A TASTE OF THE MEDITERRANEAN</t>
  </si>
  <si>
    <t>SIR230410A</t>
  </si>
  <si>
    <t>CLASSIC EUROPEAN SILHOUETTES</t>
  </si>
  <si>
    <t>SIR230420</t>
  </si>
  <si>
    <t>IBERIAN &amp; FRENCH CHARISMA</t>
  </si>
  <si>
    <t>SIR230502</t>
  </si>
  <si>
    <t>SPANISH &amp; PORTUGUESE TREASURES</t>
  </si>
  <si>
    <t>SIR230502A</t>
  </si>
  <si>
    <t>RIVIERAS &amp; SACRED CITIES</t>
  </si>
  <si>
    <t>SIR230516</t>
  </si>
  <si>
    <t>ICONIC VISTAS &amp; SACRED SITES</t>
  </si>
  <si>
    <t>SIR230527</t>
  </si>
  <si>
    <t>PORTRAITS OF ANTIQUITY</t>
  </si>
  <si>
    <t>SIR230527A</t>
  </si>
  <si>
    <t>ANTIQUITIES TO VENETIAN RICHES</t>
  </si>
  <si>
    <t>SIR230607</t>
  </si>
  <si>
    <t>ANCIENT CITIES &amp; SEASIDE RETREATS</t>
  </si>
  <si>
    <t>SIR230607A</t>
  </si>
  <si>
    <t>ODYSSEY THROUGH THE AGES</t>
  </si>
  <si>
    <t>SIR230615</t>
  </si>
  <si>
    <t>QUINTESSENTIAL MEDITERRANEAN</t>
  </si>
  <si>
    <t>SIR230627</t>
  </si>
  <si>
    <t>ITALIAN ALLURE &amp; ANCIENT ROUTES</t>
  </si>
  <si>
    <t>SIR230627A</t>
  </si>
  <si>
    <t>SIR230707</t>
  </si>
  <si>
    <t>SIR230707A</t>
  </si>
  <si>
    <t>MOSAIC OF THE ANCIENT WORLD</t>
  </si>
  <si>
    <t>SIR230717</t>
  </si>
  <si>
    <t>AEGEAN &amp; ADRIATIC WONDERS</t>
  </si>
  <si>
    <t>SIR230717A</t>
  </si>
  <si>
    <t>MEDITERRANEAN CONNOISSEUR</t>
  </si>
  <si>
    <t>SIR230727</t>
  </si>
  <si>
    <t>ADRIATIC &amp; AMALFI COAST JEWELS</t>
  </si>
  <si>
    <t>SIR230806</t>
  </si>
  <si>
    <t>ITALIAN RIVIERA &amp; GREEK COVES</t>
  </si>
  <si>
    <t>SIR230816</t>
  </si>
  <si>
    <t>CULTURAL CROSSROADS</t>
  </si>
  <si>
    <t>SIR230816A</t>
  </si>
  <si>
    <t>MEDITERRANEAN REFLECTIONS</t>
  </si>
  <si>
    <t>SIR230825</t>
  </si>
  <si>
    <t>JOIE DE VIVRE JOURNEY</t>
  </si>
  <si>
    <t>SIR230825A</t>
  </si>
  <si>
    <t>MEDITERRANEAN ISLANDS LEGACY</t>
  </si>
  <si>
    <t>SIR230902</t>
  </si>
  <si>
    <t>CANARY ISLANDS EXPLORER</t>
  </si>
  <si>
    <t>SIR230902A</t>
  </si>
  <si>
    <t>EPIC IBERIAN EXPLORATION</t>
  </si>
  <si>
    <t>SIR230912</t>
  </si>
  <si>
    <t>IBERIAN ADVENTURE</t>
  </si>
  <si>
    <t>SIR230912A</t>
  </si>
  <si>
    <t>BEST OF SPAIN &amp; ITALY</t>
  </si>
  <si>
    <t>SIR230922</t>
  </si>
  <si>
    <t>LA DOLCE VITA</t>
  </si>
  <si>
    <t>SIR231002</t>
  </si>
  <si>
    <t>ADRIATIC &amp; AEGEAN STARS</t>
  </si>
  <si>
    <t>SIR231002A</t>
  </si>
  <si>
    <t>ECHOES OF ANCIENT WONDERS</t>
  </si>
  <si>
    <t>SIR231014</t>
  </si>
  <si>
    <t>HOLY LAND ILLUMINATIONS</t>
  </si>
  <si>
    <t>SIR231024</t>
  </si>
  <si>
    <t>GREEK ISLES &amp; TURKISH RIVIERA</t>
  </si>
  <si>
    <t>SIR231103</t>
  </si>
  <si>
    <t>AEGEAN &amp; ITALIAN GEMS</t>
  </si>
  <si>
    <t>SIR231103A</t>
  </si>
  <si>
    <t>ULTIMATE TRANSATLANTIC JOURNEY</t>
  </si>
  <si>
    <t>SIR231113</t>
  </si>
  <si>
    <t>TRANSATLANTIC CROSSING</t>
  </si>
  <si>
    <t>SIR231128</t>
  </si>
  <si>
    <t>ISLANDS &amp; AMAZON ADVENTURE</t>
  </si>
  <si>
    <t>VIS230331</t>
  </si>
  <si>
    <t>VISTA - VIS230331</t>
  </si>
  <si>
    <t>VIS</t>
  </si>
  <si>
    <t>GOA</t>
  </si>
  <si>
    <t>VIS230403</t>
  </si>
  <si>
    <t>VIS230403 - 5 NTS - Non - Revenue</t>
  </si>
  <si>
    <t>VIS230408</t>
  </si>
  <si>
    <t>VIS230408  - 1 NT - Christening</t>
  </si>
  <si>
    <t>VIS230409</t>
  </si>
  <si>
    <t>VIS230409 - 5 NTS - Non Revenue</t>
  </si>
  <si>
    <t>VIS230414</t>
  </si>
  <si>
    <t>MAIDEN VOYAGE</t>
  </si>
  <si>
    <t>VIS230426</t>
  </si>
  <si>
    <t>VIS230506</t>
  </si>
  <si>
    <t>VIS230520</t>
  </si>
  <si>
    <t>ANCIENT ADRIATIC</t>
  </si>
  <si>
    <t>VIS230601</t>
  </si>
  <si>
    <t>GREEK ISLES ODYSSEY</t>
  </si>
  <si>
    <t>VIS230611</t>
  </si>
  <si>
    <t>HOLY LAND HALLMARKS</t>
  </si>
  <si>
    <t>VIS230625</t>
  </si>
  <si>
    <t>GREEK &amp; ITALIAN ARTISTRY</t>
  </si>
  <si>
    <t>VIS230705</t>
  </si>
  <si>
    <t>VIS230715</t>
  </si>
  <si>
    <t>ROMAN TREASURES</t>
  </si>
  <si>
    <t>VIS230725</t>
  </si>
  <si>
    <t>ROMAN RIVIERAS</t>
  </si>
  <si>
    <t>VIS230725A</t>
  </si>
  <si>
    <t>EUROPEAN VISTAS</t>
  </si>
  <si>
    <t>VIS230804</t>
  </si>
  <si>
    <t>IBERIAN GEMS</t>
  </si>
  <si>
    <t>VIS230818</t>
  </si>
  <si>
    <t>BRITISH ISLES SPLENDORS</t>
  </si>
  <si>
    <t>VIS230830</t>
  </si>
  <si>
    <t>OLD &amp; NEW WORLD MEDLEY</t>
  </si>
  <si>
    <t>VIS230917</t>
  </si>
  <si>
    <t>VIS230918</t>
  </si>
  <si>
    <t>AUTUMN VISTAS</t>
  </si>
  <si>
    <t>VIS230929</t>
  </si>
  <si>
    <t>COLONIAL AMERICA</t>
  </si>
  <si>
    <t>VIS231014</t>
  </si>
  <si>
    <t>VIS231016</t>
  </si>
  <si>
    <t>INAUGURAL PANAMA CANAL</t>
  </si>
  <si>
    <t>VIS231101</t>
  </si>
  <si>
    <t>VIS231103</t>
  </si>
  <si>
    <t>Itin Concat</t>
  </si>
  <si>
    <t>PCODE</t>
  </si>
  <si>
    <t>PNAME</t>
  </si>
  <si>
    <t>COUNTRY</t>
  </si>
  <si>
    <t>AAL</t>
  </si>
  <si>
    <t>AALBORG, DENMARK</t>
  </si>
  <si>
    <t>DK</t>
  </si>
  <si>
    <t>AAM</t>
  </si>
  <si>
    <t>GL</t>
  </si>
  <si>
    <t>AAR</t>
  </si>
  <si>
    <t>AARHUS, DENMARK</t>
  </si>
  <si>
    <t>ABE</t>
  </si>
  <si>
    <t>ABERDEEN, SCOTLAND</t>
  </si>
  <si>
    <t>GB</t>
  </si>
  <si>
    <t>ABJ</t>
  </si>
  <si>
    <t>ABIDJAN, IVORY COAST</t>
  </si>
  <si>
    <t>CI</t>
  </si>
  <si>
    <t>ABU DHABI, UNITED ARAB EMIRATE</t>
  </si>
  <si>
    <t>AE</t>
  </si>
  <si>
    <t>ACA</t>
  </si>
  <si>
    <t>ACAPULCO, MEXICO</t>
  </si>
  <si>
    <t>MX</t>
  </si>
  <si>
    <t>ACE</t>
  </si>
  <si>
    <t>ARRECIFE (LANZAROTE), CANARY ISLANDS</t>
  </si>
  <si>
    <t>ES</t>
  </si>
  <si>
    <t>ACJ</t>
  </si>
  <si>
    <t>ACAJUTLA, EL SALVADOR</t>
  </si>
  <si>
    <t>SV</t>
  </si>
  <si>
    <t>ADA</t>
  </si>
  <si>
    <t>ADAMSTOWN, PITCAIRN ISLANDS</t>
  </si>
  <si>
    <t>PN</t>
  </si>
  <si>
    <t>ADL</t>
  </si>
  <si>
    <t>ADELAIDE, AUSTRALIA</t>
  </si>
  <si>
    <t>ADR</t>
  </si>
  <si>
    <t>ANGRA DOS REIS, BRAZIL</t>
  </si>
  <si>
    <t>BR</t>
  </si>
  <si>
    <t>AEY</t>
  </si>
  <si>
    <t>AKUREYRI, ICELAND</t>
  </si>
  <si>
    <t>IS</t>
  </si>
  <si>
    <t>AGA</t>
  </si>
  <si>
    <t>AGADIR, MOROCCO</t>
  </si>
  <si>
    <t>MA</t>
  </si>
  <si>
    <t>AGL</t>
  </si>
  <si>
    <t>MARGARITA ISLAND, VENEZUELA</t>
  </si>
  <si>
    <t>VE</t>
  </si>
  <si>
    <t>AGM</t>
  </si>
  <si>
    <t>TASIILAQ (AMMASSALIK ISLAND), GREENLAND</t>
  </si>
  <si>
    <t>AGP</t>
  </si>
  <si>
    <t>MALAGA, SPAIN</t>
  </si>
  <si>
    <t>AGR</t>
  </si>
  <si>
    <t>AGRA, INDIA</t>
  </si>
  <si>
    <t>IN</t>
  </si>
  <si>
    <t>AHO</t>
  </si>
  <si>
    <t>ALGHERO (SARDINIA), ITALY</t>
  </si>
  <si>
    <t>IT</t>
  </si>
  <si>
    <t>AIR</t>
  </si>
  <si>
    <t>WHITSUNDAY ISLAND (AIRLIE BEACH), AUSTRALIA</t>
  </si>
  <si>
    <t>AIT</t>
  </si>
  <si>
    <t>AITUTAKI, COOK ISLANDS</t>
  </si>
  <si>
    <t>CK</t>
  </si>
  <si>
    <t>AJA</t>
  </si>
  <si>
    <t>AJACCIO (CORSICA), FRANCE</t>
  </si>
  <si>
    <t>FR</t>
  </si>
  <si>
    <t>AKA</t>
  </si>
  <si>
    <t>AKAROA, NEW ZEALAND</t>
  </si>
  <si>
    <t>NZ</t>
  </si>
  <si>
    <t>AUCKLAND, NEW ZEALAND</t>
  </si>
  <si>
    <t>ALA</t>
  </si>
  <si>
    <t>ALANYA, TURKEY</t>
  </si>
  <si>
    <t>TR</t>
  </si>
  <si>
    <t>ALC</t>
  </si>
  <si>
    <t>ALICANTE, SPAIN</t>
  </si>
  <si>
    <t>ALE</t>
  </si>
  <si>
    <t>ALESUND, NORWAY</t>
  </si>
  <si>
    <t>NO</t>
  </si>
  <si>
    <t>ALH</t>
  </si>
  <si>
    <t>ALBANY, AUSTRALIA</t>
  </si>
  <si>
    <t>ALK</t>
  </si>
  <si>
    <t>KHASAB, OMAN</t>
  </si>
  <si>
    <t>OM</t>
  </si>
  <si>
    <t>ALM</t>
  </si>
  <si>
    <t>ALMERIA, SPAIN</t>
  </si>
  <si>
    <t>ALR</t>
  </si>
  <si>
    <t>ALGIERS, ALGERIA</t>
  </si>
  <si>
    <t>DZ</t>
  </si>
  <si>
    <t>ALS</t>
  </si>
  <si>
    <t>SARANDE, ALBANIA</t>
  </si>
  <si>
    <t>AL</t>
  </si>
  <si>
    <t>ALT</t>
  </si>
  <si>
    <t>ALTER DO CHAO (AMAZON RIVER), BRAZIL</t>
  </si>
  <si>
    <t>ALU</t>
  </si>
  <si>
    <t>ALCUDIA (MALLORCA), SPAIN</t>
  </si>
  <si>
    <t>ALY</t>
  </si>
  <si>
    <t>ALEXANDRIA, EGYPT</t>
  </si>
  <si>
    <t>EG</t>
  </si>
  <si>
    <t>AMB</t>
  </si>
  <si>
    <t>AMBON, INDONESIA</t>
  </si>
  <si>
    <t>ID</t>
  </si>
  <si>
    <t>AMD</t>
  </si>
  <si>
    <t>AMADOR, PANAMA</t>
  </si>
  <si>
    <t>PA</t>
  </si>
  <si>
    <t>AMI</t>
  </si>
  <si>
    <t>AMAMI OSHIMA (NAZE), JAPAN</t>
  </si>
  <si>
    <t>JP</t>
  </si>
  <si>
    <t>AML</t>
  </si>
  <si>
    <t>AMALFI/POSITANO, ITALY</t>
  </si>
  <si>
    <t>AMSTERDAM, NETHERLANDS</t>
  </si>
  <si>
    <t>NL</t>
  </si>
  <si>
    <t>ANB</t>
  </si>
  <si>
    <t>ANTIBES, FRANCE</t>
  </si>
  <si>
    <t>ANC</t>
  </si>
  <si>
    <t>ANCHORAGE, ALASKA</t>
  </si>
  <si>
    <t>US</t>
  </si>
  <si>
    <t>ANR</t>
  </si>
  <si>
    <t>ANTWERP, BELGIUM</t>
  </si>
  <si>
    <t>BE</t>
  </si>
  <si>
    <t>ANV</t>
  </si>
  <si>
    <t>ANAVILHANAS, BRAZIL</t>
  </si>
  <si>
    <t>AOI</t>
  </si>
  <si>
    <t>UMBRIA (ANCONA), ITALY</t>
  </si>
  <si>
    <t>AOJ</t>
  </si>
  <si>
    <t>AOMORI, JAPAN</t>
  </si>
  <si>
    <t>API</t>
  </si>
  <si>
    <t>APIA, SAMOA</t>
  </si>
  <si>
    <t>WS</t>
  </si>
  <si>
    <t>AQJ</t>
  </si>
  <si>
    <t>AQABA, JORDAN</t>
  </si>
  <si>
    <t>JO</t>
  </si>
  <si>
    <t>ARE</t>
  </si>
  <si>
    <t>AREQUIPA (MATARANI), PERU</t>
  </si>
  <si>
    <t>PE</t>
  </si>
  <si>
    <t>ARG</t>
  </si>
  <si>
    <t>ARGOSTOLI (CEPHALONIA), GREECE</t>
  </si>
  <si>
    <t>GR</t>
  </si>
  <si>
    <t>ARI</t>
  </si>
  <si>
    <t>ARICA, CHILE</t>
  </si>
  <si>
    <t>CL</t>
  </si>
  <si>
    <t>ARK</t>
  </si>
  <si>
    <t>ARCHANGEL, RUSSIA</t>
  </si>
  <si>
    <t>RU</t>
  </si>
  <si>
    <t>ARU</t>
  </si>
  <si>
    <t>ARUTANGA, COOK ISLANDS</t>
  </si>
  <si>
    <t>ASH</t>
  </si>
  <si>
    <t>JERUSALEM (ASHDOD), ISRAEL</t>
  </si>
  <si>
    <t>IL</t>
  </si>
  <si>
    <t>AST</t>
  </si>
  <si>
    <t>ASTORIA, OREGON</t>
  </si>
  <si>
    <t>ATF</t>
  </si>
  <si>
    <t>ANTOFAGASTA, CHILE</t>
  </si>
  <si>
    <t>ORANJESTAD, ARUBA</t>
  </si>
  <si>
    <t>AW</t>
  </si>
  <si>
    <t>AYI</t>
  </si>
  <si>
    <t>AGIOS NIKOLAOS (CRETE), GREECE</t>
  </si>
  <si>
    <t>AYT</t>
  </si>
  <si>
    <t>ANTALYA, TURKEY</t>
  </si>
  <si>
    <t>AZS</t>
  </si>
  <si>
    <t>HORTA (AZORES), PORTUGAL</t>
  </si>
  <si>
    <t>PT</t>
  </si>
  <si>
    <t>BA3</t>
  </si>
  <si>
    <t>BORDEAUX (BASSENS), FRANCE</t>
  </si>
  <si>
    <t>BAC</t>
  </si>
  <si>
    <t>BAIE-COMEAU, QUEBEC</t>
  </si>
  <si>
    <t>CA</t>
  </si>
  <si>
    <t>BAH</t>
  </si>
  <si>
    <t>BH</t>
  </si>
  <si>
    <t>BALI (BENOA), INDONESIA</t>
  </si>
  <si>
    <t>BAN</t>
  </si>
  <si>
    <t>BANDANAIRA (BANDA ISLANDS), INDONESIA</t>
  </si>
  <si>
    <t>BAR</t>
  </si>
  <si>
    <t>BARI, ITALY</t>
  </si>
  <si>
    <t>BAY</t>
  </si>
  <si>
    <t>BAY OF ISLANDS, NEW ZEALAND</t>
  </si>
  <si>
    <t>BB1</t>
  </si>
  <si>
    <t>BOM BOM ISLAND, SAO TOME &amp; PRINCIPE</t>
  </si>
  <si>
    <t>ST</t>
  </si>
  <si>
    <t>BBA</t>
  </si>
  <si>
    <t>FUERTE AMADOR (BALBOA), PANAMA</t>
  </si>
  <si>
    <t>BARCELONA, SPAIN</t>
  </si>
  <si>
    <t>BDA</t>
  </si>
  <si>
    <t>HAMILTON, BERMUDA</t>
  </si>
  <si>
    <t>BM</t>
  </si>
  <si>
    <t>BE9</t>
  </si>
  <si>
    <t>BEPPU, JAPAN</t>
  </si>
  <si>
    <t>BEL</t>
  </si>
  <si>
    <t>BELEM (ICOARACI), BRAZIL</t>
  </si>
  <si>
    <t>BEN</t>
  </si>
  <si>
    <t>BENGHAZI, LIBYA</t>
  </si>
  <si>
    <t>LY</t>
  </si>
  <si>
    <t>BER</t>
  </si>
  <si>
    <t>BERGEN, NORWAY</t>
  </si>
  <si>
    <t>BES</t>
  </si>
  <si>
    <t>BREST, FRANCE</t>
  </si>
  <si>
    <t>BELFAST, NORTHERN IRELAND</t>
  </si>
  <si>
    <t>BRIDGETOWN, BARBADOS</t>
  </si>
  <si>
    <t>BB</t>
  </si>
  <si>
    <t>BHB</t>
  </si>
  <si>
    <t>BAR HARBOR, MAINE</t>
  </si>
  <si>
    <t>BILBAO, SPAIN</t>
  </si>
  <si>
    <t>BJL</t>
  </si>
  <si>
    <t>BANJUL, GAMBIA</t>
  </si>
  <si>
    <t>GM</t>
  </si>
  <si>
    <t>BANGKOK (LAEM CHABANG), THAILAND</t>
  </si>
  <si>
    <t>TH</t>
  </si>
  <si>
    <t>BME</t>
  </si>
  <si>
    <t>BROOME, AUSTRALIA</t>
  </si>
  <si>
    <t>BNE</t>
  </si>
  <si>
    <t>BRISBANE, AUSTRALIA</t>
  </si>
  <si>
    <t>BNF</t>
  </si>
  <si>
    <t>BONIFACIO (CORSICA), FRANCE</t>
  </si>
  <si>
    <t>BANGKOK, THAILAND</t>
  </si>
  <si>
    <t>BNO</t>
  </si>
  <si>
    <t>BANDOL, FRANCE</t>
  </si>
  <si>
    <t>BO5</t>
  </si>
  <si>
    <t>BODO, NORWAY</t>
  </si>
  <si>
    <t>BOB</t>
  </si>
  <si>
    <t>BORA BORA, FRENCH POLYNESIA</t>
  </si>
  <si>
    <t>PF</t>
  </si>
  <si>
    <t>BOC</t>
  </si>
  <si>
    <t>BOCA DA VALERIA (AMAZON RIVER), BRAZIL</t>
  </si>
  <si>
    <t>BOD</t>
  </si>
  <si>
    <t>BORDEAUX, FRANCE</t>
  </si>
  <si>
    <t>BOSTON, MASSACHUSETTS</t>
  </si>
  <si>
    <t>BOZ</t>
  </si>
  <si>
    <t>BOZCAADA (TROY), TURKEY</t>
  </si>
  <si>
    <t>BPD</t>
  </si>
  <si>
    <t>BALI (PADANG BAY), INDONESIA</t>
  </si>
  <si>
    <t>BRC</t>
  </si>
  <si>
    <t>BORACAY ISLAND, PHILIPPINES</t>
  </si>
  <si>
    <t>BRT</t>
  </si>
  <si>
    <t>BRISTOL, UNITED KINGDOM</t>
  </si>
  <si>
    <t>BRU</t>
  </si>
  <si>
    <t>BRUSSELS, BELGIUM</t>
  </si>
  <si>
    <t>BRV</t>
  </si>
  <si>
    <t>HAMBURG (BREMERHAVEN), GERMANY</t>
  </si>
  <si>
    <t>BSN</t>
  </si>
  <si>
    <t>BUSAN, SOUTH KOREA</t>
  </si>
  <si>
    <t>KR</t>
  </si>
  <si>
    <t>BSP</t>
  </si>
  <si>
    <t>BATUMI, GEORGIA</t>
  </si>
  <si>
    <t>GE</t>
  </si>
  <si>
    <t>BST</t>
  </si>
  <si>
    <t>BASTIA (CORSICA), FRANCE</t>
  </si>
  <si>
    <t>BU5</t>
  </si>
  <si>
    <t>BUSSELTON, AUSTRALIA</t>
  </si>
  <si>
    <t>BUENOS AIRES, ARGENTINA</t>
  </si>
  <si>
    <t>AR</t>
  </si>
  <si>
    <t>BUZ</t>
  </si>
  <si>
    <t>BUZIOS, BRAZIL</t>
  </si>
  <si>
    <t>BWT</t>
  </si>
  <si>
    <t>BURNIE (TASMANIA), AUSTRALIA</t>
  </si>
  <si>
    <t>BXN</t>
  </si>
  <si>
    <t>BODRUM, TURKEY</t>
  </si>
  <si>
    <t>BYT</t>
  </si>
  <si>
    <t>BANTRY, IRELAND</t>
  </si>
  <si>
    <t>IE</t>
  </si>
  <si>
    <t>BZE</t>
  </si>
  <si>
    <t>BELIZE CITY, BELIZE</t>
  </si>
  <si>
    <t>BZ</t>
  </si>
  <si>
    <t>CA5</t>
  </si>
  <si>
    <t>CASTELLON, SPAIN</t>
  </si>
  <si>
    <t>CAA</t>
  </si>
  <si>
    <t>CHANIA (CRETE), GREECE</t>
  </si>
  <si>
    <t>CAB</t>
  </si>
  <si>
    <t>CAMBRIDGE BAY, CANADA</t>
  </si>
  <si>
    <t>CAC</t>
  </si>
  <si>
    <t>LISBON (CASCAIS), PORTUGAL</t>
  </si>
  <si>
    <t>CAD</t>
  </si>
  <si>
    <t>CADIZ, SPAIN</t>
  </si>
  <si>
    <t>CAG</t>
  </si>
  <si>
    <t>CAGLIARI (SARDINIA), ITALY</t>
  </si>
  <si>
    <t>CAL</t>
  </si>
  <si>
    <t>CAI LAN (HA LONG BAY), VIETNAM</t>
  </si>
  <si>
    <t>VN</t>
  </si>
  <si>
    <t>CAN</t>
  </si>
  <si>
    <t>SEVILLE (CADIZ), SPAIN</t>
  </si>
  <si>
    <t>CAS</t>
  </si>
  <si>
    <t>CASABLANCA, MOROCCO</t>
  </si>
  <si>
    <t>CAT</t>
  </si>
  <si>
    <t>CATALINA ISLAND, CALIFORNIA</t>
  </si>
  <si>
    <t>CAV</t>
  </si>
  <si>
    <t>CALVI (CORSICA), FRANCE</t>
  </si>
  <si>
    <t>CBF</t>
  </si>
  <si>
    <t>CABO FRIO, BRAZIL</t>
  </si>
  <si>
    <t>CBH</t>
  </si>
  <si>
    <t>CORK (COBH), IRELAND</t>
  </si>
  <si>
    <t>CDF</t>
  </si>
  <si>
    <t>CARDIFF, UNITED KINGDOM</t>
  </si>
  <si>
    <t>CDG</t>
  </si>
  <si>
    <t>PARIS, FRANCE</t>
  </si>
  <si>
    <t>CEL</t>
  </si>
  <si>
    <t>BALI (CELUKAN BAWANG), INDONESIA</t>
  </si>
  <si>
    <t>CEO</t>
  </si>
  <si>
    <t>CANNES, FRANCE</t>
  </si>
  <si>
    <t>CER</t>
  </si>
  <si>
    <t>CHERBOURG, FRANCE</t>
  </si>
  <si>
    <t>CFG</t>
  </si>
  <si>
    <t>CIENFUEGOS, CUBA</t>
  </si>
  <si>
    <t>CU</t>
  </si>
  <si>
    <t>CFU</t>
  </si>
  <si>
    <t>CORFU, GREECE</t>
  </si>
  <si>
    <t>CHI</t>
  </si>
  <si>
    <t>CHIOS, GREECE</t>
  </si>
  <si>
    <t>CHN</t>
  </si>
  <si>
    <t>CHARLESTOWN, NEVIS</t>
  </si>
  <si>
    <t>KN</t>
  </si>
  <si>
    <t>CHS</t>
  </si>
  <si>
    <t>CHARLESTON, SOUTH CAROLINA</t>
  </si>
  <si>
    <t>CIO</t>
  </si>
  <si>
    <t>CORINTO, NICARAGUA</t>
  </si>
  <si>
    <t>NI</t>
  </si>
  <si>
    <t>CIU</t>
  </si>
  <si>
    <t>CIUTADELLA DE MENORCA, SPAIN</t>
  </si>
  <si>
    <t>ROME (CIVITAVECCHIA), ITALY</t>
  </si>
  <si>
    <t>CJU</t>
  </si>
  <si>
    <t>JEJU, SOUTH KOREA</t>
  </si>
  <si>
    <t>CLN</t>
  </si>
  <si>
    <t>COLON, PANAMA</t>
  </si>
  <si>
    <t>CMA</t>
  </si>
  <si>
    <t>COSTA MAYA, MEXICO</t>
  </si>
  <si>
    <t>CMB</t>
  </si>
  <si>
    <t>COLOMBO, SRI LANKA</t>
  </si>
  <si>
    <t>LK</t>
  </si>
  <si>
    <t>CND</t>
  </si>
  <si>
    <t>CONSTANTA, ROMANIA</t>
  </si>
  <si>
    <t>RO</t>
  </si>
  <si>
    <t>CNS</t>
  </si>
  <si>
    <t>CAIRNS, AUSTRALIA</t>
  </si>
  <si>
    <t>CNT</t>
  </si>
  <si>
    <t>CANTON (HUANGPU), CHINA</t>
  </si>
  <si>
    <t>CN</t>
  </si>
  <si>
    <t>COK</t>
  </si>
  <si>
    <t>COCHIN (KOCHI), INDIA</t>
  </si>
  <si>
    <t>COL</t>
  </si>
  <si>
    <t>COLON (CRISTOBAL), PANAMA</t>
  </si>
  <si>
    <t>COQ</t>
  </si>
  <si>
    <t>COQUIMBO, CHILE</t>
  </si>
  <si>
    <t>COR</t>
  </si>
  <si>
    <t>CORNER BROOK, NEWFOUNDLAND</t>
  </si>
  <si>
    <t>COT</t>
  </si>
  <si>
    <t>COTONOU, BENIN</t>
  </si>
  <si>
    <t>BJ</t>
  </si>
  <si>
    <t>COPENHAGEN, DENMARK</t>
  </si>
  <si>
    <t>CAPE TOWN, SOUTH AFRICA</t>
  </si>
  <si>
    <t>ZA</t>
  </si>
  <si>
    <t>CR1</t>
  </si>
  <si>
    <t>CORON, PHILIPPINES</t>
  </si>
  <si>
    <t>CRK</t>
  </si>
  <si>
    <t>CORK CITY, IRELAND</t>
  </si>
  <si>
    <t>CRN</t>
  </si>
  <si>
    <t>CARTAGENA, SPAIN</t>
  </si>
  <si>
    <t>CRV</t>
  </si>
  <si>
    <t>CROTONE (CALABRIA), ITALY</t>
  </si>
  <si>
    <t>CSL</t>
  </si>
  <si>
    <t>CABO SAN LUCAS, MEXICO</t>
  </si>
  <si>
    <t>CST</t>
  </si>
  <si>
    <t>CASTRO, (CHILOE ISLAND), CHILE</t>
  </si>
  <si>
    <t>CTA</t>
  </si>
  <si>
    <t>CATANIA (SICILY), ITALY</t>
  </si>
  <si>
    <t>CTG</t>
  </si>
  <si>
    <t>CARTAGENA, COLOMBIA</t>
  </si>
  <si>
    <t>CO</t>
  </si>
  <si>
    <t>CTN</t>
  </si>
  <si>
    <t>COOKTOWN, AUSTRALIA</t>
  </si>
  <si>
    <t>CUR</t>
  </si>
  <si>
    <t>WILLEMSTAD, CURACAO</t>
  </si>
  <si>
    <t>CW</t>
  </si>
  <si>
    <t>CXI</t>
  </si>
  <si>
    <t>CHRISTMAS ISLAND, KIRIBATI</t>
  </si>
  <si>
    <t>KI</t>
  </si>
  <si>
    <t>CZM</t>
  </si>
  <si>
    <t>COZUMEL, MEXICO</t>
  </si>
  <si>
    <t>DAD</t>
  </si>
  <si>
    <t>HUE (DA NANG), VIETNAM</t>
  </si>
  <si>
    <t>DAR</t>
  </si>
  <si>
    <t>DAR ES SALAAM, TANZANIA</t>
  </si>
  <si>
    <t>TZ</t>
  </si>
  <si>
    <t>DBV</t>
  </si>
  <si>
    <t>DUBROVNIK, CROATIA</t>
  </si>
  <si>
    <t>HR</t>
  </si>
  <si>
    <t>DEL</t>
  </si>
  <si>
    <t>DELHI</t>
  </si>
  <si>
    <t>DIK</t>
  </si>
  <si>
    <t>PERGAMUM (DIKILI), TURKEY</t>
  </si>
  <si>
    <t>DKK</t>
  </si>
  <si>
    <t>DKR</t>
  </si>
  <si>
    <t>DAKAR, SENEGAL</t>
  </si>
  <si>
    <t>SN</t>
  </si>
  <si>
    <t>DLC</t>
  </si>
  <si>
    <t>DALIAN, CHINA</t>
  </si>
  <si>
    <t>DLG</t>
  </si>
  <si>
    <t>DUBLIN (DUN LAOGHAIRE), IRELAND</t>
  </si>
  <si>
    <t>DLS</t>
  </si>
  <si>
    <t>DELOS, GREECE</t>
  </si>
  <si>
    <t>DOH</t>
  </si>
  <si>
    <t>DOHA, QATAR</t>
  </si>
  <si>
    <t>QA</t>
  </si>
  <si>
    <t>DOM</t>
  </si>
  <si>
    <t>ROSEAU, DOMINICA</t>
  </si>
  <si>
    <t>DM</t>
  </si>
  <si>
    <t>DRR</t>
  </si>
  <si>
    <t>TIRANA (DURRES), ALBANIA</t>
  </si>
  <si>
    <t>DRW</t>
  </si>
  <si>
    <t>DARWIN, AUSTRALIA</t>
  </si>
  <si>
    <t>DTE</t>
  </si>
  <si>
    <t>INT'L DATE LINE EAST</t>
  </si>
  <si>
    <t>DTH</t>
  </si>
  <si>
    <t>DARTMOUTH, UK</t>
  </si>
  <si>
    <t>DTW</t>
  </si>
  <si>
    <t>INT'L DATE LINE WEST</t>
  </si>
  <si>
    <t>DUBLIN, IRELAND</t>
  </si>
  <si>
    <t>DUD</t>
  </si>
  <si>
    <t>DUNEDIN, NEW ZEALAND</t>
  </si>
  <si>
    <t>DUN</t>
  </si>
  <si>
    <t>DUNDEE, SCOTLAND</t>
  </si>
  <si>
    <t>DUR</t>
  </si>
  <si>
    <t>DURBAN, SOUTH AFRICA</t>
  </si>
  <si>
    <t>DUT</t>
  </si>
  <si>
    <t>DUTCH HARBOR, ALASKA</t>
  </si>
  <si>
    <t>LONDON (DOVER), UK</t>
  </si>
  <si>
    <t>DVS</t>
  </si>
  <si>
    <t>DEVIL'S ISLAND, FRENCH GUIANA</t>
  </si>
  <si>
    <t>GF</t>
  </si>
  <si>
    <t>DUBAI, UAE</t>
  </si>
  <si>
    <t>E5K</t>
  </si>
  <si>
    <t>ESKIFJORDUR, ICELAND</t>
  </si>
  <si>
    <t>EAS</t>
  </si>
  <si>
    <t>EAST LONDON, SOUTH AFRICA</t>
  </si>
  <si>
    <t>EDINBURGH (LEITH), SCOTLAND</t>
  </si>
  <si>
    <t>EIS</t>
  </si>
  <si>
    <t>TORTOLA, BRITISH VIRGIN ISLANDS</t>
  </si>
  <si>
    <t>VG</t>
  </si>
  <si>
    <t>ENS</t>
  </si>
  <si>
    <t>ENSENADA, MEXICO</t>
  </si>
  <si>
    <t>EPH</t>
  </si>
  <si>
    <t>EPHESUS (KUSADASI), TURKEY</t>
  </si>
  <si>
    <t>EPR</t>
  </si>
  <si>
    <t>ESPERANCE, AUSTRALIA</t>
  </si>
  <si>
    <t>ESM</t>
  </si>
  <si>
    <t>ESMERALDAS, ECUADOR</t>
  </si>
  <si>
    <t>EC</t>
  </si>
  <si>
    <t>EST</t>
  </si>
  <si>
    <t>EASTPORT, MAINE</t>
  </si>
  <si>
    <t>EUR</t>
  </si>
  <si>
    <t>EUREKA, CALIFORNIA</t>
  </si>
  <si>
    <t>EXM</t>
  </si>
  <si>
    <t>EXMOUTH, AUSTRALIA</t>
  </si>
  <si>
    <t>EYW</t>
  </si>
  <si>
    <t>KEY WEST, FLORIDA</t>
  </si>
  <si>
    <t>FAI</t>
  </si>
  <si>
    <t>FAIRBANKS, ALASKA</t>
  </si>
  <si>
    <t>FAK</t>
  </si>
  <si>
    <t>FAKARAVA, FRENCH POLYNESIA</t>
  </si>
  <si>
    <t>FAL</t>
  </si>
  <si>
    <t>FALMOUTH, JAMAICA</t>
  </si>
  <si>
    <t>JM</t>
  </si>
  <si>
    <t>FDF</t>
  </si>
  <si>
    <t>FORT-DE-FRANCE, MARTINIQUE</t>
  </si>
  <si>
    <t>MQ</t>
  </si>
  <si>
    <t>FGH</t>
  </si>
  <si>
    <t>FISHGUARD, WALES</t>
  </si>
  <si>
    <t>FLA</t>
  </si>
  <si>
    <t>FLAM (SOGNEFJORD), NORWAY</t>
  </si>
  <si>
    <t>FLH</t>
  </si>
  <si>
    <t>FALMOUTH (CORNWALL), UK</t>
  </si>
  <si>
    <t>FLL</t>
  </si>
  <si>
    <t>FT. LAUDERDALE, FLORIDA</t>
  </si>
  <si>
    <t>FLN</t>
  </si>
  <si>
    <t>FLORIANOPOLIS, BRAZIL</t>
  </si>
  <si>
    <t>FNC</t>
  </si>
  <si>
    <t>FUNCHAL (MADEIRA), PORTUGAL</t>
  </si>
  <si>
    <t>FOC</t>
  </si>
  <si>
    <t>FUZHOU, CHINA</t>
  </si>
  <si>
    <t>FOR</t>
  </si>
  <si>
    <t>FORTALEZA, BRAZIL</t>
  </si>
  <si>
    <t>FOW</t>
  </si>
  <si>
    <t>FOWEY, UNITED KINGDOM</t>
  </si>
  <si>
    <t>FPO</t>
  </si>
  <si>
    <t>FREEPORT, BAHAMAS</t>
  </si>
  <si>
    <t>BS</t>
  </si>
  <si>
    <t>FRA</t>
  </si>
  <si>
    <t>FRANKFURT, GERMANY</t>
  </si>
  <si>
    <t>FRD</t>
  </si>
  <si>
    <t>PAAMIUT (FREDERIKSHAB), GREENLAND</t>
  </si>
  <si>
    <t>FRE</t>
  </si>
  <si>
    <t>PERTH (FREMANTLE), AUSTRALIA</t>
  </si>
  <si>
    <t>FRO</t>
  </si>
  <si>
    <t>FERROL, SPAIN</t>
  </si>
  <si>
    <t>FTU</t>
  </si>
  <si>
    <t>TOLANERO (FORT DAUPHIN), MADAGASCAR</t>
  </si>
  <si>
    <t>MG</t>
  </si>
  <si>
    <t>FUJ</t>
  </si>
  <si>
    <t>FUJAIRAH, UAE</t>
  </si>
  <si>
    <t>GAE</t>
  </si>
  <si>
    <t>GAETA, ITALY</t>
  </si>
  <si>
    <t>GAL</t>
  </si>
  <si>
    <t>GALLE, SRI LANKA</t>
  </si>
  <si>
    <t>GAN</t>
  </si>
  <si>
    <t>GEIRANGER (GEIRANGERFJORD), NORWAY</t>
  </si>
  <si>
    <t>GCI</t>
  </si>
  <si>
    <t>ST. PETER PORT (GUERNSEY), CHANNEL ISLANDS</t>
  </si>
  <si>
    <t>GCM</t>
  </si>
  <si>
    <t>GEORGE TOWN, GRAND CAYMAN</t>
  </si>
  <si>
    <t>KY</t>
  </si>
  <si>
    <t>GDG</t>
  </si>
  <si>
    <t>GUDVANGEN (SOGNEFJORDEN), NORWAY</t>
  </si>
  <si>
    <t>GDN</t>
  </si>
  <si>
    <t>GDANSK, POLAND</t>
  </si>
  <si>
    <t>PL</t>
  </si>
  <si>
    <t>GDS</t>
  </si>
  <si>
    <t>GDANSK (GDYNIA), POLAND</t>
  </si>
  <si>
    <t>GEE</t>
  </si>
  <si>
    <t>GEELONG, AUSTRALIA</t>
  </si>
  <si>
    <t>GET</t>
  </si>
  <si>
    <t>GERALDTON, AUSTRALIA</t>
  </si>
  <si>
    <t>GIB</t>
  </si>
  <si>
    <t>GIBRALTAR, UK</t>
  </si>
  <si>
    <t>GIJ</t>
  </si>
  <si>
    <t>GIJON, SPAIN</t>
  </si>
  <si>
    <t>GIS</t>
  </si>
  <si>
    <t>GISBORNE, NEW ZEALAND</t>
  </si>
  <si>
    <t>GJO</t>
  </si>
  <si>
    <t>GJOA HAVEN, CANADA</t>
  </si>
  <si>
    <t>GLA</t>
  </si>
  <si>
    <t>GLASGOW (GREENOCK), SCOTLAND</t>
  </si>
  <si>
    <t>GLE</t>
  </si>
  <si>
    <t>GLENGARRIFF (BANTRY), IRELAND</t>
  </si>
  <si>
    <t>GND</t>
  </si>
  <si>
    <t>ST. GEORGE'S, GRENADA</t>
  </si>
  <si>
    <t>GD</t>
  </si>
  <si>
    <t>GO2</t>
  </si>
  <si>
    <t>GOZO, MALTA</t>
  </si>
  <si>
    <t>MT</t>
  </si>
  <si>
    <t>GENOA, ITALY</t>
  </si>
  <si>
    <t>GOH</t>
  </si>
  <si>
    <t>NUUK, GREENLAND</t>
  </si>
  <si>
    <t>GOI</t>
  </si>
  <si>
    <t>GOA (MORMUGAO), INDIA</t>
  </si>
  <si>
    <t>GOT</t>
  </si>
  <si>
    <t>GOTHENBURG, SWEDEN</t>
  </si>
  <si>
    <t>SE</t>
  </si>
  <si>
    <t>GRT</t>
  </si>
  <si>
    <t>GRAND TURK, TURKS &amp; CAICOS ISLANDS</t>
  </si>
  <si>
    <t>TC</t>
  </si>
  <si>
    <t>GRU</t>
  </si>
  <si>
    <t>GRUNDARFJORDUR, ICELAND</t>
  </si>
  <si>
    <t>GRW</t>
  </si>
  <si>
    <t>GREENWICH, UNITED KINGDOM</t>
  </si>
  <si>
    <t>GSC</t>
  </si>
  <si>
    <t>GREAT STIRRUP CAY, BAHAMAS</t>
  </si>
  <si>
    <t>GSP</t>
  </si>
  <si>
    <t>GASPE, QUEBEC</t>
  </si>
  <si>
    <t>GTO</t>
  </si>
  <si>
    <t>GOLFITO, COSTA RICA</t>
  </si>
  <si>
    <t>CR</t>
  </si>
  <si>
    <t>GUR</t>
  </si>
  <si>
    <t>ALOTAU, PAPUA NEW GUINEA</t>
  </si>
  <si>
    <t>PG</t>
  </si>
  <si>
    <t>GWY</t>
  </si>
  <si>
    <t>GALWAY, IRELAND</t>
  </si>
  <si>
    <t>GYE</t>
  </si>
  <si>
    <t>GUAYAQUIL, ECUADOR</t>
  </si>
  <si>
    <t>GYT</t>
  </si>
  <si>
    <t>GYTHION, GREECE</t>
  </si>
  <si>
    <t>HAM</t>
  </si>
  <si>
    <t>HAMBURG, GERMANY</t>
  </si>
  <si>
    <t>HAR</t>
  </si>
  <si>
    <t>HARVEST CAYE, BELIZE</t>
  </si>
  <si>
    <t>HAT</t>
  </si>
  <si>
    <t>HARSTAD, NORWAY</t>
  </si>
  <si>
    <t>HAU</t>
  </si>
  <si>
    <t>HAUGESUND, NORWAY</t>
  </si>
  <si>
    <t>HAV</t>
  </si>
  <si>
    <t>HAVANA, CUBA</t>
  </si>
  <si>
    <t>HBA</t>
  </si>
  <si>
    <t>HOBART (TASMANIA), AUSTRALIA</t>
  </si>
  <si>
    <t>HCH</t>
  </si>
  <si>
    <t>SAIGON (HO CHI MINH CITY), VIETNAM</t>
  </si>
  <si>
    <t>HEL</t>
  </si>
  <si>
    <t>HELSINKI, FINLAND</t>
  </si>
  <si>
    <t>FI</t>
  </si>
  <si>
    <t>HEN</t>
  </si>
  <si>
    <t>HENDAYE, FRANCE</t>
  </si>
  <si>
    <t>HER</t>
  </si>
  <si>
    <t>HERAKLION (CRETE), GREECE</t>
  </si>
  <si>
    <t>HES</t>
  </si>
  <si>
    <t>HERSCHEL ISLAND, CANADA</t>
  </si>
  <si>
    <t>JERUSALEM (HAIFA), ISRAEL</t>
  </si>
  <si>
    <t>HFT</t>
  </si>
  <si>
    <t>HAMMERFEST, NORWAY</t>
  </si>
  <si>
    <t>HI3</t>
  </si>
  <si>
    <t>MIYAKOJIMA (HIRARA), JAPAN</t>
  </si>
  <si>
    <t>HIJ</t>
  </si>
  <si>
    <t>HIROSHIMA, JAPAN</t>
  </si>
  <si>
    <t>HIL</t>
  </si>
  <si>
    <t>HILO, HAWAII</t>
  </si>
  <si>
    <t>HK1</t>
  </si>
  <si>
    <t>FUKUOKA(HAKATA), JAPAN</t>
  </si>
  <si>
    <t>HKD</t>
  </si>
  <si>
    <t>HONG KONG, CHINA</t>
  </si>
  <si>
    <t>HKT</t>
  </si>
  <si>
    <t>PHUKET, THAILAND</t>
  </si>
  <si>
    <t>HLB</t>
  </si>
  <si>
    <t>HANOI (HA LONG BAY), VIETNAM</t>
  </si>
  <si>
    <t>HLG</t>
  </si>
  <si>
    <t>HELSINGBORG, SWEDEN</t>
  </si>
  <si>
    <t>HLS</t>
  </si>
  <si>
    <t>HELLESYLT, NORWAY</t>
  </si>
  <si>
    <t>HML</t>
  </si>
  <si>
    <t>HAMILTON ISLAND, AUSTRALIA</t>
  </si>
  <si>
    <t>HONOLULU, OAHU</t>
  </si>
  <si>
    <t>HNS</t>
  </si>
  <si>
    <t>HAINES, ALASKA</t>
  </si>
  <si>
    <t>HOM</t>
  </si>
  <si>
    <t>HOMER, ALASKA</t>
  </si>
  <si>
    <t>HON</t>
  </si>
  <si>
    <t>PARIS (HONFLEUR), FRANCE</t>
  </si>
  <si>
    <t>HOY</t>
  </si>
  <si>
    <t>HOLYHEAD, WALES</t>
  </si>
  <si>
    <t>HSM</t>
  </si>
  <si>
    <t>HOSOSHIMA, JAPAN</t>
  </si>
  <si>
    <t>HSP</t>
  </si>
  <si>
    <t>HAVRE SAINT PIERRE, QUEBEC</t>
  </si>
  <si>
    <t>HTC</t>
  </si>
  <si>
    <t>HITACHINAKA, JAPAN</t>
  </si>
  <si>
    <t>HUE</t>
  </si>
  <si>
    <t>HUELVA, SPAIN</t>
  </si>
  <si>
    <t>HUAHINE, FRENCH POLYNESIA</t>
  </si>
  <si>
    <t>HUI</t>
  </si>
  <si>
    <t>HUE (CHAN MAY), VIETNAM</t>
  </si>
  <si>
    <t>HUR</t>
  </si>
  <si>
    <t>HURGHADA, EGYPT</t>
  </si>
  <si>
    <t>HUX</t>
  </si>
  <si>
    <t>HUATULCO, MEXICO</t>
  </si>
  <si>
    <t>HVA</t>
  </si>
  <si>
    <t>HVAR, CROATIA</t>
  </si>
  <si>
    <t>HVG</t>
  </si>
  <si>
    <t>NORTH CAPE (HONNINGSVAG), NORWAY</t>
  </si>
  <si>
    <t>HVK</t>
  </si>
  <si>
    <t>HUSAVIK, ICELAND</t>
  </si>
  <si>
    <t>HVO</t>
  </si>
  <si>
    <t>HIVA OA, MARQUESAS ISLANDS</t>
  </si>
  <si>
    <t>HYU</t>
  </si>
  <si>
    <t>HYUGA (HOSOSHIMA), JAPAN</t>
  </si>
  <si>
    <t>IBZ</t>
  </si>
  <si>
    <t>IBIZA, SPAIN</t>
  </si>
  <si>
    <t>ICE</t>
  </si>
  <si>
    <t>CRUISING THE POLAR ICE BARRIER</t>
  </si>
  <si>
    <t>IDP</t>
  </si>
  <si>
    <t>ISLE OF PINES, NEW CALEDONIA</t>
  </si>
  <si>
    <t>NC</t>
  </si>
  <si>
    <t>IDS</t>
  </si>
  <si>
    <t>ILES DES SAINTES, GUADELOUPE</t>
  </si>
  <si>
    <t>GP</t>
  </si>
  <si>
    <t>IGB</t>
  </si>
  <si>
    <t>ILHA GRANDE, BRAZIL</t>
  </si>
  <si>
    <t>IGO</t>
  </si>
  <si>
    <t>IGOUMENITSA, GREECE</t>
  </si>
  <si>
    <t>IHB</t>
  </si>
  <si>
    <t>ILHABELA, BRAZIL</t>
  </si>
  <si>
    <t>ILM</t>
  </si>
  <si>
    <t>ILHA DO MAIA, BRAZIL</t>
  </si>
  <si>
    <t>IMA</t>
  </si>
  <si>
    <t>EL GUAMACHE (ISLA MARGARITA), VENEZUELA</t>
  </si>
  <si>
    <t>IMB</t>
  </si>
  <si>
    <t>IMBITUBA, BRAZIL</t>
  </si>
  <si>
    <t>SEOUL (INCHEON), SOUTH KOREA</t>
  </si>
  <si>
    <t>ING</t>
  </si>
  <si>
    <t>INVERGORDON, SCOTLAND</t>
  </si>
  <si>
    <t>IOM</t>
  </si>
  <si>
    <t>DOUGLAS, ISLE OF MAN</t>
  </si>
  <si>
    <t>IPC</t>
  </si>
  <si>
    <t>HANGA ROA, EASTER ISLAND</t>
  </si>
  <si>
    <t>IQU</t>
  </si>
  <si>
    <t>IQUIQUE, CHILE</t>
  </si>
  <si>
    <t>ISA</t>
  </si>
  <si>
    <t>SAN ANDRES, COLOMBIA</t>
  </si>
  <si>
    <t>ISF</t>
  </si>
  <si>
    <t>ISAFJORDUR, ICELAND</t>
  </si>
  <si>
    <t>ISJ</t>
  </si>
  <si>
    <t>ISLA DE LA JUVENTUD, CUBA</t>
  </si>
  <si>
    <t>ISM</t>
  </si>
  <si>
    <t>ISHINOMAKI, JAPAN</t>
  </si>
  <si>
    <t>ISP</t>
  </si>
  <si>
    <t>ICY STRAIT POINT (HOONAH), ALASKA</t>
  </si>
  <si>
    <t>ROATAN, HONDURAS</t>
  </si>
  <si>
    <t>HN</t>
  </si>
  <si>
    <t>ISTANBUL, TURKEY</t>
  </si>
  <si>
    <t>ITA</t>
  </si>
  <si>
    <t>ITAJAI, BRAZIL</t>
  </si>
  <si>
    <t>ITE</t>
  </si>
  <si>
    <t>ITEA, GREECE</t>
  </si>
  <si>
    <t>IZM</t>
  </si>
  <si>
    <t>IZMIR, TURKEY</t>
  </si>
  <si>
    <t>JAK</t>
  </si>
  <si>
    <t>JAMESTOWN, SAINT HELENA</t>
  </si>
  <si>
    <t>SH</t>
  </si>
  <si>
    <t>JAX</t>
  </si>
  <si>
    <t>ST. AUGUSTINE (JACKSONVILLE), FLORIDA</t>
  </si>
  <si>
    <t>JED</t>
  </si>
  <si>
    <t>JEDDAH, SAUDI ARABIA</t>
  </si>
  <si>
    <t>SA</t>
  </si>
  <si>
    <t>JJU</t>
  </si>
  <si>
    <t>QAQORTOQ, GREENLAND</t>
  </si>
  <si>
    <t>JKT</t>
  </si>
  <si>
    <t>JAKARTA, INDONESIA</t>
  </si>
  <si>
    <t>JNB</t>
  </si>
  <si>
    <t>JOHANNESBURG, SOUTH AFRICA</t>
  </si>
  <si>
    <t>JNS</t>
  </si>
  <si>
    <t>NARSAQ, GREENLAND</t>
  </si>
  <si>
    <t>JNU</t>
  </si>
  <si>
    <t>JUNEAU, ALASKA</t>
  </si>
  <si>
    <t>JTR</t>
  </si>
  <si>
    <t>SANTORINI, GREECE</t>
  </si>
  <si>
    <t>K13</t>
  </si>
  <si>
    <t>ROYAL NAVAL DOCKYARD, BERMUDA</t>
  </si>
  <si>
    <t>K1L</t>
  </si>
  <si>
    <t>KILLYBEGS, IRELAND</t>
  </si>
  <si>
    <t>KAA</t>
  </si>
  <si>
    <t>KARLSKRONA, SWEDEN</t>
  </si>
  <si>
    <t>KAK</t>
  </si>
  <si>
    <t>KATAKOLON, GREECE</t>
  </si>
  <si>
    <t>KAL</t>
  </si>
  <si>
    <t>KALININGRAD (PIONERSKY), RUSSIA</t>
  </si>
  <si>
    <t>KAM</t>
  </si>
  <si>
    <t>KAMPOT, CAMBODIA</t>
  </si>
  <si>
    <t>KH</t>
  </si>
  <si>
    <t>KAN</t>
  </si>
  <si>
    <t>PENNESHAW (KANGAROO ISLAND), AUSTRALIA</t>
  </si>
  <si>
    <t>KAS</t>
  </si>
  <si>
    <t>KAS, TURKEY</t>
  </si>
  <si>
    <t>KBE</t>
  </si>
  <si>
    <t>KYOTO (KOBE), JAPAN</t>
  </si>
  <si>
    <t>KCZ</t>
  </si>
  <si>
    <t>KOCHI, JAPAN</t>
  </si>
  <si>
    <t>KDB</t>
  </si>
  <si>
    <t>KALUNDBORG, DENMARK</t>
  </si>
  <si>
    <t>KEE</t>
  </si>
  <si>
    <t>TW</t>
  </si>
  <si>
    <t>KFH</t>
  </si>
  <si>
    <t>KINGFISHER BAY (FRASER ISLAND), AUSTRALIA</t>
  </si>
  <si>
    <t>KGN</t>
  </si>
  <si>
    <t>KINGSTOWN, ST. VINCENT</t>
  </si>
  <si>
    <t>VC</t>
  </si>
  <si>
    <t>KHH</t>
  </si>
  <si>
    <t>KI1</t>
  </si>
  <si>
    <t>KIEL, GERMANY</t>
  </si>
  <si>
    <t>KIE</t>
  </si>
  <si>
    <t>KIEL CANAL TRANSIT</t>
  </si>
  <si>
    <t>KL4</t>
  </si>
  <si>
    <t>KLAKSVIK (FAROE ISLANDS), DENMARK</t>
  </si>
  <si>
    <t>KLA</t>
  </si>
  <si>
    <t>KLAIPEDA, LITHUANIA</t>
  </si>
  <si>
    <t>LT</t>
  </si>
  <si>
    <t>KLK</t>
  </si>
  <si>
    <t>KLAWOCK, ALASKA</t>
  </si>
  <si>
    <t>KO1</t>
  </si>
  <si>
    <t>KOS, GREECE</t>
  </si>
  <si>
    <t>KO2</t>
  </si>
  <si>
    <t>KOLLAFJORD (FAROE ISLANDS), DENMARK</t>
  </si>
  <si>
    <t>KOA</t>
  </si>
  <si>
    <t>KAILUA-KONA, HAWAII</t>
  </si>
  <si>
    <t>KOD</t>
  </si>
  <si>
    <t>KODIAK, ALASKA</t>
  </si>
  <si>
    <t>KOI</t>
  </si>
  <si>
    <t>KIRKWALL (ORKNEY ISLANDS), SCOTLAND</t>
  </si>
  <si>
    <t>KOJ</t>
  </si>
  <si>
    <t>KAGOSHIMA, JAPAN</t>
  </si>
  <si>
    <t>KOK</t>
  </si>
  <si>
    <t>KOTKA, FINLAND</t>
  </si>
  <si>
    <t>KOM</t>
  </si>
  <si>
    <t>KOMODO, INDONESIA</t>
  </si>
  <si>
    <t>KOP</t>
  </si>
  <si>
    <t>KOPER, SLOVENIA</t>
  </si>
  <si>
    <t>SI</t>
  </si>
  <si>
    <t>KOR</t>
  </si>
  <si>
    <t>KORCULA, CROATIA</t>
  </si>
  <si>
    <t>KOS</t>
  </si>
  <si>
    <t>KO SAMUI, THAILAND</t>
  </si>
  <si>
    <t>KOT</t>
  </si>
  <si>
    <t>KOTA KINABALU (BORNEO), MALAYSIA</t>
  </si>
  <si>
    <t>MY</t>
  </si>
  <si>
    <t>KOY</t>
  </si>
  <si>
    <t>KOTOR, MONTENEGRO</t>
  </si>
  <si>
    <t>ME</t>
  </si>
  <si>
    <t>KRA</t>
  </si>
  <si>
    <t>KRALENDIJK, BONAIRE</t>
  </si>
  <si>
    <t>BQ</t>
  </si>
  <si>
    <t>KRI</t>
  </si>
  <si>
    <t>KRISTIANSUND, NORWAY</t>
  </si>
  <si>
    <t>KRK</t>
  </si>
  <si>
    <t>KRAKOW, POLAND</t>
  </si>
  <si>
    <t>KRS</t>
  </si>
  <si>
    <t>KRISTIANSAND, NORWAY</t>
  </si>
  <si>
    <t>KTN</t>
  </si>
  <si>
    <t>KETCHIKAN, ALASKA</t>
  </si>
  <si>
    <t>KUC</t>
  </si>
  <si>
    <t>KUCHING(BORNEO), MALAYSIA</t>
  </si>
  <si>
    <t>KUL</t>
  </si>
  <si>
    <t>KUALA LUMPUR (PORT KLANG), MALAYSIA</t>
  </si>
  <si>
    <t>KUM</t>
  </si>
  <si>
    <t>KUMAMOTO (YATSUSHIRO), JAPAN</t>
  </si>
  <si>
    <t>KVA</t>
  </si>
  <si>
    <t>KAVALA/PHILIPPI, GREECE</t>
  </si>
  <si>
    <t>KWF</t>
  </si>
  <si>
    <t>KINGS WHARF, BERMUDA</t>
  </si>
  <si>
    <t>LA2</t>
  </si>
  <si>
    <t>LE LAVANDOU, FRANCE</t>
  </si>
  <si>
    <t>LAC</t>
  </si>
  <si>
    <t>LAEM CHABANG, THAILAND</t>
  </si>
  <si>
    <t>LAD</t>
  </si>
  <si>
    <t>LA DIGUE, SEYCHELLES</t>
  </si>
  <si>
    <t>SC</t>
  </si>
  <si>
    <t>LAH</t>
  </si>
  <si>
    <t>LAHAINA, MAUI</t>
  </si>
  <si>
    <t>LAM</t>
  </si>
  <si>
    <t>L'ANSE AUX MEADOWS, NEWFOUNDLAND</t>
  </si>
  <si>
    <t>LAP</t>
  </si>
  <si>
    <t>LA PAZ, MEXICO</t>
  </si>
  <si>
    <t>LAR</t>
  </si>
  <si>
    <t>LA ROMANA, DOMINICAN REPUBLIC</t>
  </si>
  <si>
    <t>DO</t>
  </si>
  <si>
    <t>LAS</t>
  </si>
  <si>
    <t>LAS VEGAS, NEVADA</t>
  </si>
  <si>
    <t>LAT</t>
  </si>
  <si>
    <t>LAUTOKA, FIJI</t>
  </si>
  <si>
    <t>FJ</t>
  </si>
  <si>
    <t>LOS ANGELES, CALIFORNIA</t>
  </si>
  <si>
    <t>LCO</t>
  </si>
  <si>
    <t>LA CORUNA, SPAIN</t>
  </si>
  <si>
    <t>LDR</t>
  </si>
  <si>
    <t>LONDONDERRY, NORTHERN IRELAND</t>
  </si>
  <si>
    <t>LED</t>
  </si>
  <si>
    <t>ST. PETERSBURG, RUSSIA</t>
  </si>
  <si>
    <t>PARIS (LE HAVRE), FRANCE</t>
  </si>
  <si>
    <t>LEI</t>
  </si>
  <si>
    <t>EDINBURGH (LEITH), SCOTLAND ((do not use))</t>
  </si>
  <si>
    <t>LEK</t>
  </si>
  <si>
    <t>LEKNES (LOFOTEN ISLANDS), NORWAY</t>
  </si>
  <si>
    <t>LER</t>
  </si>
  <si>
    <t>LERWICK (SHETLAND ISLANDS), SCOTLAND</t>
  </si>
  <si>
    <t>LEV</t>
  </si>
  <si>
    <t>BORDEAUX (LE VERDON), FRANCE</t>
  </si>
  <si>
    <t>LFO</t>
  </si>
  <si>
    <t>LIFOU ISLAND, NEW CALEDONIA</t>
  </si>
  <si>
    <t>LGU</t>
  </si>
  <si>
    <t>TN</t>
  </si>
  <si>
    <t>LIMA/MACHU PICCHU (CALLAO), PERU</t>
  </si>
  <si>
    <t>LIP</t>
  </si>
  <si>
    <t>LIPARI, ITALY</t>
  </si>
  <si>
    <t>LISBON, PORTUGAL</t>
  </si>
  <si>
    <t>LJ3</t>
  </si>
  <si>
    <t>LIEPAJA, LATVIA</t>
  </si>
  <si>
    <t>LV</t>
  </si>
  <si>
    <t>LKD</t>
  </si>
  <si>
    <t>LOCH DUNVEGAN (ISLE OF SKYE), SCOTLAND</t>
  </si>
  <si>
    <t>LKW</t>
  </si>
  <si>
    <t>LANGKAWI, MALAYSIA</t>
  </si>
  <si>
    <t>LML</t>
  </si>
  <si>
    <t>LIMASSOL, CYPRUS</t>
  </si>
  <si>
    <t>CY</t>
  </si>
  <si>
    <t>LMS</t>
  </si>
  <si>
    <t>LIMNOS, GREECE</t>
  </si>
  <si>
    <t>LON</t>
  </si>
  <si>
    <t>LONDON, UNITED KINGDOM</t>
  </si>
  <si>
    <t>LOR</t>
  </si>
  <si>
    <t>LORIENT, FRANCE</t>
  </si>
  <si>
    <t>LPA</t>
  </si>
  <si>
    <t>LAS PALMAS DE GRAN CANARIA, CANARY ISLANDS</t>
  </si>
  <si>
    <t>LPL</t>
  </si>
  <si>
    <t>LIVERPOOL, UK</t>
  </si>
  <si>
    <t>LPZ</t>
  </si>
  <si>
    <t>CINQUE TERRE (LA SPEZIA), ITALY</t>
  </si>
  <si>
    <t>LRH</t>
  </si>
  <si>
    <t>LA ROCHELLE, FRANCE</t>
  </si>
  <si>
    <t>LRN</t>
  </si>
  <si>
    <t>FLORENCE/PISA/TUSCANY (LIVORNO), ITALY</t>
  </si>
  <si>
    <t>LSG</t>
  </si>
  <si>
    <t>ISHIGAKI, JAPAN</t>
  </si>
  <si>
    <t>LSR</t>
  </si>
  <si>
    <t>LAGUNA SAN RAFAEL, CHILE</t>
  </si>
  <si>
    <t>LUA</t>
  </si>
  <si>
    <t>LUANDA, ANGOLA</t>
  </si>
  <si>
    <t>AO</t>
  </si>
  <si>
    <t>LUD</t>
  </si>
  <si>
    <t>LUDERITZ, NAMIBIA</t>
  </si>
  <si>
    <t>NA</t>
  </si>
  <si>
    <t>LUZ</t>
  </si>
  <si>
    <t>ROMBLON ISLAND (LUZON), PHILIPPINES</t>
  </si>
  <si>
    <t>LYN</t>
  </si>
  <si>
    <t>LONGYEARBYEN (SPITSBERGEN), NORWAY</t>
  </si>
  <si>
    <t>LYS</t>
  </si>
  <si>
    <t>LYSEKIL, SWEDEN</t>
  </si>
  <si>
    <t>LYT</t>
  </si>
  <si>
    <t>CHRISTCHURCH (LYTTELTON), NEW ZEALAND</t>
  </si>
  <si>
    <t>MA1</t>
  </si>
  <si>
    <t>MALOY, NORWAY</t>
  </si>
  <si>
    <t>MA9</t>
  </si>
  <si>
    <t>MARE ISLAND, NEW CALEDONIA</t>
  </si>
  <si>
    <t>MAA</t>
  </si>
  <si>
    <t>MADRAS,(CHENNAI) INDIA</t>
  </si>
  <si>
    <t>MAD</t>
  </si>
  <si>
    <t>MADRID, SPAIN</t>
  </si>
  <si>
    <t>MAH</t>
  </si>
  <si>
    <t>MAHON (MENORCA), SPAIN</t>
  </si>
  <si>
    <t>MAL</t>
  </si>
  <si>
    <t>MANGALORE, INDIA</t>
  </si>
  <si>
    <t>MAM</t>
  </si>
  <si>
    <t>MARMARIS, TURKEY</t>
  </si>
  <si>
    <t>MAO</t>
  </si>
  <si>
    <t>MANAUS (AMAZON RIVER), BRAZIL</t>
  </si>
  <si>
    <t>MAT</t>
  </si>
  <si>
    <t>MAYOTTE, FRENCH COMOROS</t>
  </si>
  <si>
    <t>KM</t>
  </si>
  <si>
    <t>MAV</t>
  </si>
  <si>
    <t>MARTHA'S VINEYARD, MASSACHUSETTS</t>
  </si>
  <si>
    <t>MAZ</t>
  </si>
  <si>
    <t>MANZANILLO, MEXICO</t>
  </si>
  <si>
    <t>MB2</t>
  </si>
  <si>
    <t>MARBELLA, SPAIN</t>
  </si>
  <si>
    <t>MBA</t>
  </si>
  <si>
    <t>MOMBASA, KENYA</t>
  </si>
  <si>
    <t>KE</t>
  </si>
  <si>
    <t>MONTE CARLO, MONACO</t>
  </si>
  <si>
    <t>MC</t>
  </si>
  <si>
    <t>MCP</t>
  </si>
  <si>
    <t>MACAPA, CLEARANCE, BRAZIL</t>
  </si>
  <si>
    <t>MCT</t>
  </si>
  <si>
    <t>MUSCAT, OMAN</t>
  </si>
  <si>
    <t>MCZ</t>
  </si>
  <si>
    <t>MACEIO, BRAZIL</t>
  </si>
  <si>
    <t>MDC</t>
  </si>
  <si>
    <t>MARINA DI CARRARA, ITALY</t>
  </si>
  <si>
    <t>MEB</t>
  </si>
  <si>
    <t>MELBOURNE, AUSTRALIA</t>
  </si>
  <si>
    <t>MFN</t>
  </si>
  <si>
    <t>MILFORD SOUND, NEW ZEALAND</t>
  </si>
  <si>
    <t>MHF</t>
  </si>
  <si>
    <t>MARIEHAMN, FINLAND</t>
  </si>
  <si>
    <t>MIAMI, FLORIDA</t>
  </si>
  <si>
    <t>MIJ</t>
  </si>
  <si>
    <t>MIYAZAKI (ABURATSU), JAPAN</t>
  </si>
  <si>
    <t>MIS</t>
  </si>
  <si>
    <t>MYSTERY ISLAND, VANUATU</t>
  </si>
  <si>
    <t>VU</t>
  </si>
  <si>
    <t>MITILINI (LESBOS), GREECE</t>
  </si>
  <si>
    <t>MIY</t>
  </si>
  <si>
    <t>MIYAKO, JAPAN</t>
  </si>
  <si>
    <t>MJI</t>
  </si>
  <si>
    <t>MJT</t>
  </si>
  <si>
    <t>MLE</t>
  </si>
  <si>
    <t>MALE, MALDIVES</t>
  </si>
  <si>
    <t>MV</t>
  </si>
  <si>
    <t>MLF</t>
  </si>
  <si>
    <t>MILFORD HAVEN, WALES</t>
  </si>
  <si>
    <t>MLL</t>
  </si>
  <si>
    <t>MELILLA, SPAIN</t>
  </si>
  <si>
    <t>MLM</t>
  </si>
  <si>
    <t>MALMO, SWEDEN</t>
  </si>
  <si>
    <t>MLS</t>
  </si>
  <si>
    <t>PROVENCE (LA JOLIETTE), FRANCE</t>
  </si>
  <si>
    <t>MLZ</t>
  </si>
  <si>
    <t>MILAZZO (SICILY), ITALY</t>
  </si>
  <si>
    <t>MN1</t>
  </si>
  <si>
    <t>MONTEREY, CALIFORNIA</t>
  </si>
  <si>
    <t>MESSINA (SICILY), ITALY</t>
  </si>
  <si>
    <t>MNL</t>
  </si>
  <si>
    <t>MANILA, PHILIPPINES</t>
  </si>
  <si>
    <t>MNT</t>
  </si>
  <si>
    <t>MANTA, ECUADOR</t>
  </si>
  <si>
    <t>MO9</t>
  </si>
  <si>
    <t>MOOLOOLABA, AUSTRALIA</t>
  </si>
  <si>
    <t>MOB</t>
  </si>
  <si>
    <t>MOSSEL BAY, SOUTH AFRICA</t>
  </si>
  <si>
    <t>MOG</t>
  </si>
  <si>
    <t>MOGADISCIO, SOMALIA</t>
  </si>
  <si>
    <t>SO</t>
  </si>
  <si>
    <t>MOL</t>
  </si>
  <si>
    <t>MOLDE, NORWAY</t>
  </si>
  <si>
    <t>MON</t>
  </si>
  <si>
    <t>MONEMVASIA, GREECE</t>
  </si>
  <si>
    <t>MOT</t>
  </si>
  <si>
    <t>GRANADA (MOTRIL), SPAIN</t>
  </si>
  <si>
    <t>MOZ</t>
  </si>
  <si>
    <t>MOOREA, FRENCH POLYNESIA</t>
  </si>
  <si>
    <t>MPL</t>
  </si>
  <si>
    <t>MONOPOLI, ITALY</t>
  </si>
  <si>
    <t>MPM</t>
  </si>
  <si>
    <t>MAPUTO, MOZAMBIQUE</t>
  </si>
  <si>
    <t>MZ</t>
  </si>
  <si>
    <t>MPN</t>
  </si>
  <si>
    <t>PORT STANLEY, FALKLAND ISLANDS</t>
  </si>
  <si>
    <t>FK</t>
  </si>
  <si>
    <t>PROVENCE (MARSEILLE), FRANCE</t>
  </si>
  <si>
    <t>MRU</t>
  </si>
  <si>
    <t>PORT LOUIS, MAURITIUS</t>
  </si>
  <si>
    <t>MU</t>
  </si>
  <si>
    <t>MSK</t>
  </si>
  <si>
    <t>MURMANSK, RUSSIA</t>
  </si>
  <si>
    <t>MTO</t>
  </si>
  <si>
    <t>MONTOIR (NANTES), FRANCE</t>
  </si>
  <si>
    <t>MUC</t>
  </si>
  <si>
    <t>MUNICH, GERMANY</t>
  </si>
  <si>
    <t>MUMBAI, INDIA</t>
  </si>
  <si>
    <t>MUR</t>
  </si>
  <si>
    <t>MURORAN (HOKKAIDO), JAPAN</t>
  </si>
  <si>
    <t>MVD</t>
  </si>
  <si>
    <t>MONTEVIDEO, URUGUAY</t>
  </si>
  <si>
    <t>UY</t>
  </si>
  <si>
    <t>MYK</t>
  </si>
  <si>
    <t>MYKONOS, GREECE</t>
  </si>
  <si>
    <t>MZT</t>
  </si>
  <si>
    <t>MAZATLAN, MEXICO</t>
  </si>
  <si>
    <t>NAF</t>
  </si>
  <si>
    <t>NAUPLION, GREECE</t>
  </si>
  <si>
    <t>NAN</t>
  </si>
  <si>
    <t>NANTES (MONTOIR), FRANCE</t>
  </si>
  <si>
    <t>NAP</t>
  </si>
  <si>
    <t>NAPLES/POMPEII, ITALY</t>
  </si>
  <si>
    <t>NAS</t>
  </si>
  <si>
    <t>NASSAU, BAHAMAS</t>
  </si>
  <si>
    <t>NAT</t>
  </si>
  <si>
    <t>NATAL, BRAZIL</t>
  </si>
  <si>
    <t>NAW</t>
  </si>
  <si>
    <t>NAWILIWILI, KAUAI</t>
  </si>
  <si>
    <t>NAZ</t>
  </si>
  <si>
    <t>NBO</t>
  </si>
  <si>
    <t>NAIROBI</t>
  </si>
  <si>
    <t>NCE</t>
  </si>
  <si>
    <t>NICE, FRANCE</t>
  </si>
  <si>
    <t>NEC</t>
  </si>
  <si>
    <t>NEWCASTLE, AUSTRALIA</t>
  </si>
  <si>
    <t>NEL</t>
  </si>
  <si>
    <t>NELSON, NEW ZEALAND</t>
  </si>
  <si>
    <t>NES</t>
  </si>
  <si>
    <t>NESSEBAR, BULGARIA</t>
  </si>
  <si>
    <t>BG</t>
  </si>
  <si>
    <t>NEWPORT, RHODE ISLAND</t>
  </si>
  <si>
    <t>NFI</t>
  </si>
  <si>
    <t>NORFOLK ISLAND, AUSTRALIA</t>
  </si>
  <si>
    <t>NGO</t>
  </si>
  <si>
    <t>NAGOYA, JAPAN</t>
  </si>
  <si>
    <t>NGS</t>
  </si>
  <si>
    <t>NAGASAKI, JAPAN</t>
  </si>
  <si>
    <t>NHA</t>
  </si>
  <si>
    <t>NHA TRANG, VIETNAM</t>
  </si>
  <si>
    <t>NHV</t>
  </si>
  <si>
    <t>NUKU HIVA, FRENCH POLYNESIA</t>
  </si>
  <si>
    <t>NIP</t>
  </si>
  <si>
    <t>BAHIA DE NIPE (HOLQUIN), CUBA</t>
  </si>
  <si>
    <t>NNO</t>
  </si>
  <si>
    <t>NANAIMO, BRITISH COLUMBIA</t>
  </si>
  <si>
    <t>NOM</t>
  </si>
  <si>
    <t>NOME, UNITED STATES</t>
  </si>
  <si>
    <t>NOS</t>
  </si>
  <si>
    <t>NOSY BE, MADAGASCAR</t>
  </si>
  <si>
    <t>NOU</t>
  </si>
  <si>
    <t>NOUMEA, NEW CALEDONIA</t>
  </si>
  <si>
    <t>NPE</t>
  </si>
  <si>
    <t>NAPIER, NEW ZEALAND</t>
  </si>
  <si>
    <t>NRD</t>
  </si>
  <si>
    <t>NORDFJORDEID, NORWAY</t>
  </si>
  <si>
    <t>NUK</t>
  </si>
  <si>
    <t>NUKU'ALOFA, TONGA</t>
  </si>
  <si>
    <t>TO</t>
  </si>
  <si>
    <t>NWH</t>
  </si>
  <si>
    <t>EDINBURGH (NEWHAVEN), SCOTLAND</t>
  </si>
  <si>
    <t>NEW YORK, NEW YORK</t>
  </si>
  <si>
    <t>NYN</t>
  </si>
  <si>
    <t>STOCKHOLM (NYNASHAM), SWEDEN</t>
  </si>
  <si>
    <t>OAR</t>
  </si>
  <si>
    <t>OARAI, JAPAN</t>
  </si>
  <si>
    <t>OBA</t>
  </si>
  <si>
    <t>OBAN, SCOTLAND</t>
  </si>
  <si>
    <t>OCJ</t>
  </si>
  <si>
    <t>OCHO RIOS, JAMAICA</t>
  </si>
  <si>
    <t>ODS</t>
  </si>
  <si>
    <t>ODESSA, UKRAINE</t>
  </si>
  <si>
    <t>UA</t>
  </si>
  <si>
    <t>OGK</t>
  </si>
  <si>
    <t>KAHULUI, MAUI</t>
  </si>
  <si>
    <t>OKA</t>
  </si>
  <si>
    <t>OKINAWA (NAHA), JAPAN</t>
  </si>
  <si>
    <t>OLB</t>
  </si>
  <si>
    <t>OLBIA/PORTO CERVO (SARDINIA), ITALY</t>
  </si>
  <si>
    <t>OLD</t>
  </si>
  <si>
    <t>OLDEN, NORWAY</t>
  </si>
  <si>
    <t>ONA</t>
  </si>
  <si>
    <t>ONAHAMA, JAPAN</t>
  </si>
  <si>
    <t>OPO</t>
  </si>
  <si>
    <t>OPORTO, PORTUGAL</t>
  </si>
  <si>
    <t>ORF</t>
  </si>
  <si>
    <t>NORFOLK, VIRGINIA</t>
  </si>
  <si>
    <t>OSA</t>
  </si>
  <si>
    <t>OSAKA, JAPAN</t>
  </si>
  <si>
    <t>OSLO, NORWAY</t>
  </si>
  <si>
    <t>OT3</t>
  </si>
  <si>
    <t>LEECE (OTRANTO), ITALY</t>
  </si>
  <si>
    <t>P01</t>
  </si>
  <si>
    <t>PUERTO PRINCESA, PHILIPPINES</t>
  </si>
  <si>
    <t>P1O</t>
  </si>
  <si>
    <t>PORT ANTONIO, JAMAICA</t>
  </si>
  <si>
    <t>PA3</t>
  </si>
  <si>
    <t>PORT ARTHUR (TASMANIA), AUSTRALIA</t>
  </si>
  <si>
    <t>PAA</t>
  </si>
  <si>
    <t>PRAIA (SANTIAGO), CAPE VERDE</t>
  </si>
  <si>
    <t>CV</t>
  </si>
  <si>
    <t>PAG</t>
  </si>
  <si>
    <t>PARANAGUA, BRAZIL</t>
  </si>
  <si>
    <t>PAK</t>
  </si>
  <si>
    <t>PATREKSFJORDUR, ICELAND</t>
  </si>
  <si>
    <t>PAN</t>
  </si>
  <si>
    <t>PANAMA CITY, PANAMA</t>
  </si>
  <si>
    <t>PAP</t>
  </si>
  <si>
    <t>PAPHOS, CYPRUS</t>
  </si>
  <si>
    <t>PAR</t>
  </si>
  <si>
    <t>PARINTINS (AMAZON RIVER), BRAZIL</t>
  </si>
  <si>
    <t>PAS</t>
  </si>
  <si>
    <t>PAROS, GREECE</t>
  </si>
  <si>
    <t>PAT</t>
  </si>
  <si>
    <t>PATRAS, GREECE</t>
  </si>
  <si>
    <t>PBE</t>
  </si>
  <si>
    <t>PORTO BELO, BRAZIL</t>
  </si>
  <si>
    <t>PCB</t>
  </si>
  <si>
    <t>PUERTO CHACABUCO, CHILE</t>
  </si>
  <si>
    <t>PCM</t>
  </si>
  <si>
    <t>PUERTO CHIAPAS, MEXICO</t>
  </si>
  <si>
    <t>PCN</t>
  </si>
  <si>
    <t>PUNTA CANA, DOMINICAN REPUBLIC</t>
  </si>
  <si>
    <t>PCR</t>
  </si>
  <si>
    <t>PRAGUE, CZECH REPUBLIC</t>
  </si>
  <si>
    <t>CZ</t>
  </si>
  <si>
    <t>PCS</t>
  </si>
  <si>
    <t>PRINCESS CAYS, BAHAMAS</t>
  </si>
  <si>
    <t>PCV</t>
  </si>
  <si>
    <t>PORT CANAVERAL, FLORIDA</t>
  </si>
  <si>
    <t>PDL</t>
  </si>
  <si>
    <t>PONTA DELGADA (AZORES), PORTUGAL</t>
  </si>
  <si>
    <t>PDP</t>
  </si>
  <si>
    <t>PUNTA DEL ESTE, URUGUAY</t>
  </si>
  <si>
    <t>PDX</t>
  </si>
  <si>
    <t>PORTLAND, MAINE</t>
  </si>
  <si>
    <t>PEL</t>
  </si>
  <si>
    <t>PUERTO LIMON, COSTA RICA</t>
  </si>
  <si>
    <t>PEM</t>
  </si>
  <si>
    <t>PORTO EMPEDOCLE (SICILY), ITALY</t>
  </si>
  <si>
    <t>PEN</t>
  </si>
  <si>
    <t>PENANG, MALAYSIA</t>
  </si>
  <si>
    <t>PFE</t>
  </si>
  <si>
    <t>PORTOFERRAIO (ELBA ISLAND), ITALY</t>
  </si>
  <si>
    <t>PFN</t>
  </si>
  <si>
    <t>PANAMA CANAL, PANAMA</t>
  </si>
  <si>
    <t>PGD</t>
  </si>
  <si>
    <t>PORTO GRANDE, CAPE VERDE</t>
  </si>
  <si>
    <t>PGE</t>
  </si>
  <si>
    <t>PGR</t>
  </si>
  <si>
    <t>POINTE DES GALETS, REUNION ISLAND</t>
  </si>
  <si>
    <t>RE</t>
  </si>
  <si>
    <t>PHP</t>
  </si>
  <si>
    <t>PHILLIP ISLAND (COWES), AUSTRALIA</t>
  </si>
  <si>
    <t>PIC</t>
  </si>
  <si>
    <t>PICTON, NEW ZEALAND</t>
  </si>
  <si>
    <t>PIN</t>
  </si>
  <si>
    <t>PIO</t>
  </si>
  <si>
    <t>PISCO/NAZCA LINES, PERU</t>
  </si>
  <si>
    <t>ATHENS (PIRAEUS), GREECE</t>
  </si>
  <si>
    <t>PKC</t>
  </si>
  <si>
    <t>PETROPAVLOVSK-KAMCHATSKY, RUSSIA</t>
  </si>
  <si>
    <t>PLC</t>
  </si>
  <si>
    <t>PLAYA DEL CARMEN, MEXICO</t>
  </si>
  <si>
    <t>PLI</t>
  </si>
  <si>
    <t>PORT LINCOLN, AUSTRALIA</t>
  </si>
  <si>
    <t>PLY</t>
  </si>
  <si>
    <t>PLYMOUTH, UK</t>
  </si>
  <si>
    <t>PMC</t>
  </si>
  <si>
    <t>PUERTO MONTT, CHILE</t>
  </si>
  <si>
    <t>PMD</t>
  </si>
  <si>
    <t>BORDEAUX (PORT MEDOC), FRANCE</t>
  </si>
  <si>
    <t>LONDON (PORTSMOUTH), UK</t>
  </si>
  <si>
    <t>PMI</t>
  </si>
  <si>
    <t>PALMA DE MALLORCA, SPAIN</t>
  </si>
  <si>
    <t>PMO</t>
  </si>
  <si>
    <t>PALERMO (SICILY), ITALY</t>
  </si>
  <si>
    <t>PMS</t>
  </si>
  <si>
    <t>PALAMOS, SPAIN</t>
  </si>
  <si>
    <t>PMV</t>
  </si>
  <si>
    <t>EL GUAMACHE, VENEZUELA</t>
  </si>
  <si>
    <t>PNH</t>
  </si>
  <si>
    <t>PHNOM PENH, CAMBODIA</t>
  </si>
  <si>
    <t>PNS</t>
  </si>
  <si>
    <t>PNT</t>
  </si>
  <si>
    <t>PUNTARENAS, COSTA RICA</t>
  </si>
  <si>
    <t>PO2</t>
  </si>
  <si>
    <t>PIOMBINO, ITALY</t>
  </si>
  <si>
    <t>PO6</t>
  </si>
  <si>
    <t>PORTIMAO, PORTUGAL</t>
  </si>
  <si>
    <t>POA</t>
  </si>
  <si>
    <t>PORTLAND, AUSTRALIA</t>
  </si>
  <si>
    <t>POC</t>
  </si>
  <si>
    <t>PORTO CERVO (SARDINIA), ITALY</t>
  </si>
  <si>
    <t>POF</t>
  </si>
  <si>
    <t>PORTOFINO, ITALY</t>
  </si>
  <si>
    <t>POH</t>
  </si>
  <si>
    <t>CABRITS, DOMINICA</t>
  </si>
  <si>
    <t>POM</t>
  </si>
  <si>
    <t>PORT MORESBY, PAPUA NEW GUINEA</t>
  </si>
  <si>
    <t>POP</t>
  </si>
  <si>
    <t>PUERTO PLATA, DOMINICAN REPUBLIC</t>
  </si>
  <si>
    <t>POR</t>
  </si>
  <si>
    <t>PORTO VECCHIO (CORSICA), FRANCE</t>
  </si>
  <si>
    <t>POS</t>
  </si>
  <si>
    <t>CAIRO (PORT SAID), EGYPT</t>
  </si>
  <si>
    <t>POV</t>
  </si>
  <si>
    <t>PORTOVENERE (CINQUE TERRE), ITALY</t>
  </si>
  <si>
    <t>PPG</t>
  </si>
  <si>
    <t>PAGO PAGO, AMERICAN SAMOA</t>
  </si>
  <si>
    <t>AS</t>
  </si>
  <si>
    <t>PAPEETE (TAHITI), FRENCH POLYNESIA</t>
  </si>
  <si>
    <t>PQE</t>
  </si>
  <si>
    <t>PUERTO QUETZAL, GUATEMALA</t>
  </si>
  <si>
    <t>GT</t>
  </si>
  <si>
    <t>PRA</t>
  </si>
  <si>
    <t>PRASLIN, SEYCHELLES</t>
  </si>
  <si>
    <t>PRC</t>
  </si>
  <si>
    <t>PUERTO CALDERA, COSTA RICA</t>
  </si>
  <si>
    <t>PRG</t>
  </si>
  <si>
    <t>PRI</t>
  </si>
  <si>
    <t>PORT RAYSUT (SALALAH), OMAN</t>
  </si>
  <si>
    <t>PRM</t>
  </si>
  <si>
    <t>PRO</t>
  </si>
  <si>
    <t>PRP</t>
  </si>
  <si>
    <t>PROPRIANO (CORSICA), FRANCE</t>
  </si>
  <si>
    <t>PRQ</t>
  </si>
  <si>
    <t>PORQUEROLLES ISLANDS, FRANCE</t>
  </si>
  <si>
    <t>PRT</t>
  </si>
  <si>
    <t>PETERHEAD, SCOTLAND</t>
  </si>
  <si>
    <t>PSA</t>
  </si>
  <si>
    <t>PISA, ITALY</t>
  </si>
  <si>
    <t>PSM</t>
  </si>
  <si>
    <t>PORTSMOUTH, DOMINICA</t>
  </si>
  <si>
    <t>PSP</t>
  </si>
  <si>
    <t>PORT OF SPAIN, TRINIDAD</t>
  </si>
  <si>
    <t>TT</t>
  </si>
  <si>
    <t>PSS</t>
  </si>
  <si>
    <t>PORTO SANTO STEFANO, ITALY</t>
  </si>
  <si>
    <t>PTA</t>
  </si>
  <si>
    <t>PONT-AVEN (CONCARNEAU), FRANCE</t>
  </si>
  <si>
    <t>PTE</t>
  </si>
  <si>
    <t>PTF</t>
  </si>
  <si>
    <t>PORTOFERRAIO (ELBA), ITALY</t>
  </si>
  <si>
    <t>PTI</t>
  </si>
  <si>
    <t>PARATI, BRAZIL</t>
  </si>
  <si>
    <t>PTL</t>
  </si>
  <si>
    <t>PORTLAND, UK</t>
  </si>
  <si>
    <t>PTM</t>
  </si>
  <si>
    <t>PATMOS, GREECE</t>
  </si>
  <si>
    <t>PTO</t>
  </si>
  <si>
    <t>PORTO TORRES (SARDINIA), ITALY</t>
  </si>
  <si>
    <t>POINTE A PITRE, GUADELOUPE</t>
  </si>
  <si>
    <t>PTQ</t>
  </si>
  <si>
    <t>PORT QABOOS, MUSCAT, OMAN</t>
  </si>
  <si>
    <t>PTV</t>
  </si>
  <si>
    <t>PORT-VENDRES, FRANCE</t>
  </si>
  <si>
    <t>PUM</t>
  </si>
  <si>
    <t>PUERTO MADRYN, ARGENTINA</t>
  </si>
  <si>
    <t>PUQ</t>
  </si>
  <si>
    <t>PUNTA ARENAS, CHILE</t>
  </si>
  <si>
    <t>PUY</t>
  </si>
  <si>
    <t>PULA/ROVINJ, CROATIA</t>
  </si>
  <si>
    <t>PVC</t>
  </si>
  <si>
    <t>PROVINCETOWN, MASSACHUSETTS</t>
  </si>
  <si>
    <t>PVR</t>
  </si>
  <si>
    <t>PUERTO VALLARTA, MEXICO</t>
  </si>
  <si>
    <t>PZO</t>
  </si>
  <si>
    <t>PUERTO ORDAZ, VENEZUELA</t>
  </si>
  <si>
    <t>QDN</t>
  </si>
  <si>
    <t>EDEN, AUSTRALIA</t>
  </si>
  <si>
    <t>RAP</t>
  </si>
  <si>
    <t>SAINT-RAPHAEL, FRANCE</t>
  </si>
  <si>
    <t>RAR</t>
  </si>
  <si>
    <t>RAROTONGA, COOK ISLANDS</t>
  </si>
  <si>
    <t>RAVENNA, ITALY</t>
  </si>
  <si>
    <t>REC</t>
  </si>
  <si>
    <t>RECIFE, BRAZIL</t>
  </si>
  <si>
    <t>REYKJAVIK, ICELAND</t>
  </si>
  <si>
    <t>RFP</t>
  </si>
  <si>
    <t>RAIATEA, FRENCH POLYNESIA</t>
  </si>
  <si>
    <t>RGI</t>
  </si>
  <si>
    <t>RANGIROA, FRENCH POLYNESIA</t>
  </si>
  <si>
    <t>RGN</t>
  </si>
  <si>
    <t>YANGON, MYANMAR</t>
  </si>
  <si>
    <t>MM</t>
  </si>
  <si>
    <t>RGR</t>
  </si>
  <si>
    <t>RIO GRANDE, BRAZIL</t>
  </si>
  <si>
    <t>RHO</t>
  </si>
  <si>
    <t>RHODES, GREECE</t>
  </si>
  <si>
    <t>RIA</t>
  </si>
  <si>
    <t>RAROIA, FRENCH POLYNESIA</t>
  </si>
  <si>
    <t>RIC</t>
  </si>
  <si>
    <t>RICHARDS BAY, SOUTH AFRICA</t>
  </si>
  <si>
    <t>RIG</t>
  </si>
  <si>
    <t>RIGA, LATVIA</t>
  </si>
  <si>
    <t>RIJ</t>
  </si>
  <si>
    <t>RIJEKA, CROATIA</t>
  </si>
  <si>
    <t>RIN</t>
  </si>
  <si>
    <t>CORK (RINGASKIDDY), IRELAND</t>
  </si>
  <si>
    <t>RIO DE JANEIRO, BRAZIL</t>
  </si>
  <si>
    <t>ROB</t>
  </si>
  <si>
    <t>ROBINSON CRUSOE ISLAND, CHILE</t>
  </si>
  <si>
    <t>ROC</t>
  </si>
  <si>
    <t>ROCKLAND/CAMDEN, MAINE</t>
  </si>
  <si>
    <t>ROD</t>
  </si>
  <si>
    <t>RODNEY BAY, ST. LUCIA</t>
  </si>
  <si>
    <t>LC</t>
  </si>
  <si>
    <t>RON</t>
  </si>
  <si>
    <t>RONNE (BORNHOLM), DENMARK</t>
  </si>
  <si>
    <t>ROS</t>
  </si>
  <si>
    <t>BERLIN (ROSTOCK), GERMANY</t>
  </si>
  <si>
    <t>ROY</t>
  </si>
  <si>
    <t>EDINBURGH (ROSYTH), SCOTLAND</t>
  </si>
  <si>
    <t>RSA</t>
  </si>
  <si>
    <t>ROSES, SPAIN</t>
  </si>
  <si>
    <t>RTM</t>
  </si>
  <si>
    <t>ROTTERDAM, NETHERLANDS</t>
  </si>
  <si>
    <t>RUN</t>
  </si>
  <si>
    <t>RUNAVIK (FAROE ISLANDS), DENMARK</t>
  </si>
  <si>
    <t>FO</t>
  </si>
  <si>
    <t>SAA</t>
  </si>
  <si>
    <t>SANTO ANTONIA, PORTUGAL</t>
  </si>
  <si>
    <t>SAF</t>
  </si>
  <si>
    <t>LUXOR (SAFAGA), EGYPT</t>
  </si>
  <si>
    <t>SAG</t>
  </si>
  <si>
    <t>SAGUENAY, QUEBEC</t>
  </si>
  <si>
    <t>SANTIAGO DE CHILE (SAN ANTONIO), CHILE</t>
  </si>
  <si>
    <t>SAK</t>
  </si>
  <si>
    <t>SAKAIMINATO, JAPAN</t>
  </si>
  <si>
    <t>SAL</t>
  </si>
  <si>
    <t>SALERNO, ITALY</t>
  </si>
  <si>
    <t>SAM</t>
  </si>
  <si>
    <t>SAMARAI, PAPUA NEW GUINEA</t>
  </si>
  <si>
    <t>SAN DIEGO, CALIFORNIA</t>
  </si>
  <si>
    <t>SAO</t>
  </si>
  <si>
    <t>ILOCOS (SALOMAGUE), PHILIPPINES</t>
  </si>
  <si>
    <t>SAP</t>
  </si>
  <si>
    <t>OTARU (SAPPORO), JAPAN</t>
  </si>
  <si>
    <t>SAV</t>
  </si>
  <si>
    <t>SAVANNAH, GEORGIA</t>
  </si>
  <si>
    <t>SBA</t>
  </si>
  <si>
    <t>SANTA BARBARA, CALIFORNIA</t>
  </si>
  <si>
    <t>SBD</t>
  </si>
  <si>
    <t>ST. GEORGE, BERMUDA</t>
  </si>
  <si>
    <t>SBG</t>
  </si>
  <si>
    <t>SABANG, INDONESIA</t>
  </si>
  <si>
    <t>SBH</t>
  </si>
  <si>
    <t>GUSTAVIA, ST. BARTS</t>
  </si>
  <si>
    <t>BL</t>
  </si>
  <si>
    <t>SBI</t>
  </si>
  <si>
    <t>SAN BLAS ISLANDS, PANAMA</t>
  </si>
  <si>
    <t>SBT</t>
  </si>
  <si>
    <t>MUARA, BRUNEI</t>
  </si>
  <si>
    <t>BN</t>
  </si>
  <si>
    <t>SBY</t>
  </si>
  <si>
    <t>SURABAYA, INDONESIA</t>
  </si>
  <si>
    <t>SCA</t>
  </si>
  <si>
    <t>SCARBOROUGH, TOBAGO</t>
  </si>
  <si>
    <t>SCU</t>
  </si>
  <si>
    <t>SANTIAGO DE CUBA, CUBA</t>
  </si>
  <si>
    <t>SCZ</t>
  </si>
  <si>
    <t>SANTA CRUZ DE LA PALMA, CANARY ISLANDS</t>
  </si>
  <si>
    <t>SDA</t>
  </si>
  <si>
    <t>SENDAI, JAPAN</t>
  </si>
  <si>
    <t>SDI</t>
  </si>
  <si>
    <t>CRUISING BY DECEPTION ISLAND, ANTARCTICA</t>
  </si>
  <si>
    <t>SDM</t>
  </si>
  <si>
    <t>SANTO DOMINGO, DOMINICAN REPUBLIC</t>
  </si>
  <si>
    <t>SDQ</t>
  </si>
  <si>
    <t>SAMANA, DOMINICAN REPUBLIC</t>
  </si>
  <si>
    <t>SDR</t>
  </si>
  <si>
    <t>SANTANDER, SPAIN</t>
  </si>
  <si>
    <t>SDT</t>
  </si>
  <si>
    <t>CRUISING THE DARDANELLES</t>
  </si>
  <si>
    <t>AD</t>
  </si>
  <si>
    <t>SEATTLE, WASHINGTON</t>
  </si>
  <si>
    <t>SEM</t>
  </si>
  <si>
    <t>SEMARANG (JAVA), INDONESIA</t>
  </si>
  <si>
    <t>SEP</t>
  </si>
  <si>
    <t>SEPT-ILES, QUEBEC</t>
  </si>
  <si>
    <t>SEV</t>
  </si>
  <si>
    <t>SEVASTOPOL, CRIMEA</t>
  </si>
  <si>
    <t>CE</t>
  </si>
  <si>
    <t>SEZ</t>
  </si>
  <si>
    <t>MAHE, SEYCHELLES</t>
  </si>
  <si>
    <t>SFJ</t>
  </si>
  <si>
    <t>CRUISING THE CHILEAN FJORDS</t>
  </si>
  <si>
    <t>SAN FRANCISCO, CALIFORNIA</t>
  </si>
  <si>
    <t>SFS</t>
  </si>
  <si>
    <t>SAO FRANCISCO DO SUL, BRAZIL</t>
  </si>
  <si>
    <t>SGM</t>
  </si>
  <si>
    <t>CRUISING BY GREAT MERCURY ISLAND</t>
  </si>
  <si>
    <t>SGN</t>
  </si>
  <si>
    <t>DO NOT USE</t>
  </si>
  <si>
    <t>SGS</t>
  </si>
  <si>
    <t>CRUISING STRAIT OF GIBRALTAR</t>
  </si>
  <si>
    <t>SHANGHAI, CHINA</t>
  </si>
  <si>
    <t>SHE</t>
  </si>
  <si>
    <t>SHELBURNE, NOVA SCOTIA</t>
  </si>
  <si>
    <t>SHM</t>
  </si>
  <si>
    <t>CRUISING BY HALF MOON ISLAND, ANTARCTICA</t>
  </si>
  <si>
    <t>SIC</t>
  </si>
  <si>
    <t>SINOP, TURKEY</t>
  </si>
  <si>
    <t>SIH</t>
  </si>
  <si>
    <t>SIHANOUKVILLE, CAMBODIA</t>
  </si>
  <si>
    <t>SINGAPORE, SINGAPORE</t>
  </si>
  <si>
    <t>SG</t>
  </si>
  <si>
    <t>SYRACUSE (SICILY), ITALY</t>
  </si>
  <si>
    <t>SIT</t>
  </si>
  <si>
    <t>SITKA, ALASKA</t>
  </si>
  <si>
    <t>SJB</t>
  </si>
  <si>
    <t>ST. JOHN'S, NEWFOUNDLAND</t>
  </si>
  <si>
    <t>SJH</t>
  </si>
  <si>
    <t>AG</t>
  </si>
  <si>
    <t>SJL</t>
  </si>
  <si>
    <t>BIARRITZ (SAINT-JEAN-DE-LUZ), FRANCE</t>
  </si>
  <si>
    <t>SJS</t>
  </si>
  <si>
    <t>SAN JUAN DEL SUR, NICARAGUA</t>
  </si>
  <si>
    <t>SJU</t>
  </si>
  <si>
    <t>SAN JUAN, PUERTO RICO</t>
  </si>
  <si>
    <t>PR</t>
  </si>
  <si>
    <t>SKA</t>
  </si>
  <si>
    <t>SKAGWAY, ALASKA</t>
  </si>
  <si>
    <t>SKB</t>
  </si>
  <si>
    <t>BASSETERRE, ST. KITTS, NEVIS</t>
  </si>
  <si>
    <t>SKG</t>
  </si>
  <si>
    <t>SKAGEN, DENMARK</t>
  </si>
  <si>
    <t>SKI</t>
  </si>
  <si>
    <t>SKIATHOS, GREECE</t>
  </si>
  <si>
    <t>SKL</t>
  </si>
  <si>
    <t>PORTREE (ISLE OF SKYE), SCOTLAND</t>
  </si>
  <si>
    <t>SLA</t>
  </si>
  <si>
    <t>SALAVERRY, PERU</t>
  </si>
  <si>
    <t>SLL</t>
  </si>
  <si>
    <t>SALALAH, OMAN</t>
  </si>
  <si>
    <t>SLU</t>
  </si>
  <si>
    <t>CASTRIES, ST. LUCIA</t>
  </si>
  <si>
    <t>SML</t>
  </si>
  <si>
    <t>ST. MALO, FRANCE</t>
  </si>
  <si>
    <t>SMN</t>
  </si>
  <si>
    <t>CAYO LEVANTADO, DOMINICAN REPUBLIC</t>
  </si>
  <si>
    <t>SMZ</t>
  </si>
  <si>
    <t>SHIMIZU, JAPAN</t>
  </si>
  <si>
    <t>SNY</t>
  </si>
  <si>
    <t>SANARY-SUR-MER, FRANCE</t>
  </si>
  <si>
    <t>SOA</t>
  </si>
  <si>
    <t>SAINT-MALO, FRANCE</t>
  </si>
  <si>
    <t>SOB</t>
  </si>
  <si>
    <t>SOUFFRIERE, ST. LUCIA</t>
  </si>
  <si>
    <t>SOC</t>
  </si>
  <si>
    <t>SOCHI, RUSSIA</t>
  </si>
  <si>
    <t>SOG</t>
  </si>
  <si>
    <t>SONORA (GUAYAMAS), MEXICO</t>
  </si>
  <si>
    <t>SON</t>
  </si>
  <si>
    <t>LUGANVILLE (ESPIRITU SANTO), VANUATU</t>
  </si>
  <si>
    <t>LONDON (SOUTHAMPTON), UK</t>
  </si>
  <si>
    <t>SP2</t>
  </si>
  <si>
    <t>SAINT-PIERRE, SAINT-PIERRE &amp; MIQUELON</t>
  </si>
  <si>
    <t>SPB</t>
  </si>
  <si>
    <t>CRUISING PARADISE BAY, ANTARCTICA</t>
  </si>
  <si>
    <t>SPC</t>
  </si>
  <si>
    <t>PANAMA CANAL CROSSING</t>
  </si>
  <si>
    <t>SPU</t>
  </si>
  <si>
    <t>SPLIT, CROATIA</t>
  </si>
  <si>
    <t>SQU</t>
  </si>
  <si>
    <t>EDINBURGH (SOUTH QUEENSFERRY), SCOTLAND</t>
  </si>
  <si>
    <t>SRB</t>
  </si>
  <si>
    <t>SRT</t>
  </si>
  <si>
    <t>SORRENTO/CAPRI, ITALY</t>
  </si>
  <si>
    <t>SSA</t>
  </si>
  <si>
    <t>SALVADOR, BRAZIL</t>
  </si>
  <si>
    <t>SSB</t>
  </si>
  <si>
    <t>SASEBO, JAPAN</t>
  </si>
  <si>
    <t>SSC</t>
  </si>
  <si>
    <t>SUEZ CANAL TRANSIT</t>
  </si>
  <si>
    <t>SSG</t>
  </si>
  <si>
    <t>SAN SEBASTIAN DE LA GOMERA, CANARY ISLANDS</t>
  </si>
  <si>
    <t>SSH</t>
  </si>
  <si>
    <t>SHARM EL SHEIKH, EGYPT</t>
  </si>
  <si>
    <t>SSN</t>
  </si>
  <si>
    <t>SAN SEBASTIAN, SPAIN</t>
  </si>
  <si>
    <t>SSZ</t>
  </si>
  <si>
    <t>SAO PAULO (SANTOS), BRAZIL</t>
  </si>
  <si>
    <t>STC</t>
  </si>
  <si>
    <t>SANTO TOMAS, GUATEMALA</t>
  </si>
  <si>
    <t>STE</t>
  </si>
  <si>
    <t>SETE, FRANCE</t>
  </si>
  <si>
    <t>STH</t>
  </si>
  <si>
    <t>ST. HELIER (JERSEY), CHANNEL ISLANDS</t>
  </si>
  <si>
    <t>ST. JOHN'S, ANTIGUA</t>
  </si>
  <si>
    <t>STM</t>
  </si>
  <si>
    <t>SANTA MARTA, COLOMBIA</t>
  </si>
  <si>
    <t>STOCKHOLM, SWEDEN</t>
  </si>
  <si>
    <t>STP</t>
  </si>
  <si>
    <t>SAINT-TROPEZ, FRANCE</t>
  </si>
  <si>
    <t>STR</t>
  </si>
  <si>
    <t>SANTAREM (AMAZON RIVER), BRAZIL</t>
  </si>
  <si>
    <t>STT</t>
  </si>
  <si>
    <t>CHARLOTTE AMALIE, ST. THOMAS</t>
  </si>
  <si>
    <t>VI</t>
  </si>
  <si>
    <t>STV</t>
  </si>
  <si>
    <t>ST. JOHN'S, U.S. VIRGIN ISLANDS</t>
  </si>
  <si>
    <t>STX</t>
  </si>
  <si>
    <t>FREDERIKSTED, ST.CROIX</t>
  </si>
  <si>
    <t>SUV</t>
  </si>
  <si>
    <t>SUVA, FIJI</t>
  </si>
  <si>
    <t>SUZ</t>
  </si>
  <si>
    <t>SUEZ CANAL, EGYPT</t>
  </si>
  <si>
    <t>SVG</t>
  </si>
  <si>
    <t>STAVANGER, NORWAY</t>
  </si>
  <si>
    <t>SVK</t>
  </si>
  <si>
    <t>SOLOVETSKY ISLANDS, RUSSIA</t>
  </si>
  <si>
    <t>SVL</t>
  </si>
  <si>
    <t>SEVILLE, SPAIN</t>
  </si>
  <si>
    <t>SWD</t>
  </si>
  <si>
    <t>SEWARD, ALASKA</t>
  </si>
  <si>
    <t>SWV</t>
  </si>
  <si>
    <t>CRUISE BY WHITE ISLAND</t>
  </si>
  <si>
    <t>PHILIPSBURG, ST. MAARTEN</t>
  </si>
  <si>
    <t>SX</t>
  </si>
  <si>
    <t>SYA</t>
  </si>
  <si>
    <t>SANYA, CHINA</t>
  </si>
  <si>
    <t>SYC</t>
  </si>
  <si>
    <t>SYDNEY, AUSTRALIA</t>
  </si>
  <si>
    <t>SYS</t>
  </si>
  <si>
    <t>SYROS, GREECE</t>
  </si>
  <si>
    <t>SYY</t>
  </si>
  <si>
    <t>STORNOWAY (HEBRIDES), SCOTLAND</t>
  </si>
  <si>
    <t>TAK</t>
  </si>
  <si>
    <t>SEKONDI-TAKORADI, GHANA</t>
  </si>
  <si>
    <t>GH</t>
  </si>
  <si>
    <t>TAM</t>
  </si>
  <si>
    <t>TAORMINA (SICILY), ITALY</t>
  </si>
  <si>
    <t>TAN</t>
  </si>
  <si>
    <t>TORSHAVN (FAROE ISLANDS), DENMARK</t>
  </si>
  <si>
    <t>BARCELONA (TARRAGONA), SPAIN</t>
  </si>
  <si>
    <t>TAT</t>
  </si>
  <si>
    <t>TARTOUS, SYRIA</t>
  </si>
  <si>
    <t>SY</t>
  </si>
  <si>
    <t>TAU</t>
  </si>
  <si>
    <t>ROTORUA (TAURANGA), NEW ZEALAND</t>
  </si>
  <si>
    <t>TBD</t>
  </si>
  <si>
    <t>TO BE DETERMINED</t>
  </si>
  <si>
    <t>TCI</t>
  </si>
  <si>
    <t>SANTA CRUZ DE TENERIFE, CANARY ISLANDS</t>
  </si>
  <si>
    <t>TCY</t>
  </si>
  <si>
    <t>CRUISING TRACY ARM FJORDS</t>
  </si>
  <si>
    <t>THE</t>
  </si>
  <si>
    <t>THESSALONIKI, GREECE</t>
  </si>
  <si>
    <t>BEIJING (TIANJIN), CHINA</t>
  </si>
  <si>
    <t>TIL</t>
  </si>
  <si>
    <t>LONDON (TILBURY), UNITED KINGDOM</t>
  </si>
  <si>
    <t>TIP</t>
  </si>
  <si>
    <t>TRIPOLI, LIBYA</t>
  </si>
  <si>
    <t>TIS</t>
  </si>
  <si>
    <t>THURSDAY ISLAND, AUSTRALIA</t>
  </si>
  <si>
    <t>TIU</t>
  </si>
  <si>
    <t>TIMARU, NEW ZEALAND</t>
  </si>
  <si>
    <t>TKU</t>
  </si>
  <si>
    <t>TURKU, FINLAND</t>
  </si>
  <si>
    <t>TLL</t>
  </si>
  <si>
    <t>TALLINN, ESTONIA</t>
  </si>
  <si>
    <t>EE</t>
  </si>
  <si>
    <t>TLN</t>
  </si>
  <si>
    <t>TOULON, FRANCE</t>
  </si>
  <si>
    <t>TMS</t>
  </si>
  <si>
    <t>SAO TOME, SAO TOME AND PRINCIPE</t>
  </si>
  <si>
    <t>TNG</t>
  </si>
  <si>
    <t>TANGIER, MOROCCO</t>
  </si>
  <si>
    <t>TO2</t>
  </si>
  <si>
    <t>TORBAY, UNITED KINGDOM</t>
  </si>
  <si>
    <t>TOB</t>
  </si>
  <si>
    <t>TOBAGO CAYS, TRINIDAD, TOBAGO</t>
  </si>
  <si>
    <t>TOG</t>
  </si>
  <si>
    <t>LOME, TOGO</t>
  </si>
  <si>
    <t>TG</t>
  </si>
  <si>
    <t>TOKYO, JAPAN</t>
  </si>
  <si>
    <t>TOP</t>
  </si>
  <si>
    <t>TOPOLOBAMPO, MEXICO</t>
  </si>
  <si>
    <t>TPS</t>
  </si>
  <si>
    <t>TRAPANI (SICILY), ITALY</t>
  </si>
  <si>
    <t>TR5</t>
  </si>
  <si>
    <t>LUBECK (TRAVEMUNDE), GERMANY</t>
  </si>
  <si>
    <t>TRH</t>
  </si>
  <si>
    <t>TRONDHEIM, NORWAY</t>
  </si>
  <si>
    <t>TRL</t>
  </si>
  <si>
    <t>TRUJILLO, HONDURAS</t>
  </si>
  <si>
    <t>TRO</t>
  </si>
  <si>
    <t>TROMSO, NORWAY</t>
  </si>
  <si>
    <t>TRR</t>
  </si>
  <si>
    <t>TRINCOMALEE, SRI LANKA</t>
  </si>
  <si>
    <t>TROIS-RIVIERES, QUEBEC</t>
  </si>
  <si>
    <t>TSV</t>
  </si>
  <si>
    <t>TOWNSVILLE, AUSTRALIA</t>
  </si>
  <si>
    <t>TUK</t>
  </si>
  <si>
    <t>TUKTOTIAKTUK, CANADA</t>
  </si>
  <si>
    <t>TYN</t>
  </si>
  <si>
    <t>NEWCASTLE, UK</t>
  </si>
  <si>
    <t>TZX</t>
  </si>
  <si>
    <t>TRABZON, TURKEY</t>
  </si>
  <si>
    <t>UIO</t>
  </si>
  <si>
    <t>Quito, Ecuador</t>
  </si>
  <si>
    <t>ULP</t>
  </si>
  <si>
    <t>ULLAPOOL, SCOTLAND</t>
  </si>
  <si>
    <t>UPE</t>
  </si>
  <si>
    <t>UPERNAVIK, GREENLAND</t>
  </si>
  <si>
    <t>URO</t>
  </si>
  <si>
    <t>PARIS (ROUEN), FRANCE</t>
  </si>
  <si>
    <t>USH</t>
  </si>
  <si>
    <t>USHUAIA, ARGENTINA</t>
  </si>
  <si>
    <t>UUM</t>
  </si>
  <si>
    <t>UUMMANNAK, GREENLAND</t>
  </si>
  <si>
    <t>VALPARAISO, CHILE</t>
  </si>
  <si>
    <t>VBY</t>
  </si>
  <si>
    <t>VISBY, SWEDEN</t>
  </si>
  <si>
    <t>VENICE, ITALY</t>
  </si>
  <si>
    <t>VGO</t>
  </si>
  <si>
    <t>SANTIAGO DE COMPOSTELA (VIGO),SPAIN</t>
  </si>
  <si>
    <t>VIE</t>
  </si>
  <si>
    <t>VIENNA, AUSTRIA</t>
  </si>
  <si>
    <t>AT</t>
  </si>
  <si>
    <t>VIJ</t>
  </si>
  <si>
    <t>VIRGIN GORDA, BRITISH VIRGIN ISLANDS</t>
  </si>
  <si>
    <t>VIL</t>
  </si>
  <si>
    <t>PORT VILA, VANUATU</t>
  </si>
  <si>
    <t>VIX</t>
  </si>
  <si>
    <t>VITORIA, BRAZIL</t>
  </si>
  <si>
    <t>VLA</t>
  </si>
  <si>
    <t>SANTIAGO DE COMPOSTELA (VILAGARCIA), SPAIN</t>
  </si>
  <si>
    <t>VLC</t>
  </si>
  <si>
    <t>VALENCIA, SPAIN</t>
  </si>
  <si>
    <t>VLF</t>
  </si>
  <si>
    <t>NICE (VILLEFRANCHE), FRANCE</t>
  </si>
  <si>
    <t>VALLETTA, MALTA</t>
  </si>
  <si>
    <t>VOL</t>
  </si>
  <si>
    <t>VOLOS, GREECE</t>
  </si>
  <si>
    <t>VXE</t>
  </si>
  <si>
    <t>MINDELO (SAO VICENTE), CAPE VERDE</t>
  </si>
  <si>
    <t>WAR</t>
  </si>
  <si>
    <t>BERLIN (WARNEMUNDE), GERMANY</t>
  </si>
  <si>
    <t>WAS</t>
  </si>
  <si>
    <t>WASHINGTON,DC</t>
  </si>
  <si>
    <t>WAT</t>
  </si>
  <si>
    <t>WATERFORD, IRELAND</t>
  </si>
  <si>
    <t>WHS</t>
  </si>
  <si>
    <t>WHITSUNDAY ISLAND, AUSTRALIA</t>
  </si>
  <si>
    <t>WIS</t>
  </si>
  <si>
    <t>WISMAR, GERMANY</t>
  </si>
  <si>
    <t>WLG</t>
  </si>
  <si>
    <t>WELLINGTON, NEW ZEALAND</t>
  </si>
  <si>
    <t>WRE</t>
  </si>
  <si>
    <t>WHANGAREI, NEW ZEALAND</t>
  </si>
  <si>
    <t>WRG</t>
  </si>
  <si>
    <t>WRANGELL, ALASKA</t>
  </si>
  <si>
    <t>WTT</t>
  </si>
  <si>
    <t>WHITTIER, ALASKA</t>
  </si>
  <si>
    <t>WVD</t>
  </si>
  <si>
    <t>WALVIS BAY, NAMIBIA</t>
  </si>
  <si>
    <t>XIA</t>
  </si>
  <si>
    <t>XIAMEN, CHINA</t>
  </si>
  <si>
    <t>XMN</t>
  </si>
  <si>
    <t>YHG</t>
  </si>
  <si>
    <t>CHARLOTTETOWN, PRINCE EDWARD ISLAND</t>
  </si>
  <si>
    <t>YHZ</t>
  </si>
  <si>
    <t>HALIFAX, NOVA SCOTIA</t>
  </si>
  <si>
    <t>YLT</t>
  </si>
  <si>
    <t>YALTA, CRIMEA</t>
  </si>
  <si>
    <t>YLW</t>
  </si>
  <si>
    <t>KELOWNA, CANADA</t>
  </si>
  <si>
    <t>TOKYO (YOKOHAMA), JAPAN</t>
  </si>
  <si>
    <t>YPR</t>
  </si>
  <si>
    <t>PRINCE RUPERT, BRITISH COLUMBIA</t>
  </si>
  <si>
    <t>YQB</t>
  </si>
  <si>
    <t>QUEBEC CITY, QUEBEC</t>
  </si>
  <si>
    <t>YQY</t>
  </si>
  <si>
    <t>SYDNEY, NOVA SCOTIA</t>
  </si>
  <si>
    <t>YRK</t>
  </si>
  <si>
    <t>WILLIAMSBURG (YORKTOWN), VIRGINIA</t>
  </si>
  <si>
    <t>MONTREAL, QUEBEC</t>
  </si>
  <si>
    <t>VANCOUVER, BRITISH COLUMBIA</t>
  </si>
  <si>
    <t>YYC</t>
  </si>
  <si>
    <t>CALGARY, ALBERTA</t>
  </si>
  <si>
    <t>YYJ</t>
  </si>
  <si>
    <t>VICTORIA, BRITISH COLUMBIA</t>
  </si>
  <si>
    <t>YYT</t>
  </si>
  <si>
    <t>SAINT JOHN (BAY OF FUNDY), NEW BRUNSWICK</t>
  </si>
  <si>
    <t>YYZ</t>
  </si>
  <si>
    <t>TORONTO, ONT, CANADA</t>
  </si>
  <si>
    <t>ZAD</t>
  </si>
  <si>
    <t>ZADAR, CROATIA</t>
  </si>
  <si>
    <t>ZAK</t>
  </si>
  <si>
    <t>ZAKYNTHOS, GREECE</t>
  </si>
  <si>
    <t>ZE2</t>
  </si>
  <si>
    <t>VLISSINGEN (ZEELAND), NETHERLANDS</t>
  </si>
  <si>
    <t>ZEE</t>
  </si>
  <si>
    <t>BRUGES (ZEEBRUGGE), BELGIUM</t>
  </si>
  <si>
    <t>ZIH</t>
  </si>
  <si>
    <t>ZIHUATANEJO (IXTAPA), MEXICO</t>
  </si>
  <si>
    <t>ZNZ</t>
  </si>
  <si>
    <t>ZANZIBAR, TANZANIA</t>
  </si>
  <si>
    <t>ZUR</t>
  </si>
  <si>
    <t>ZURICH, SWITZERLAND</t>
  </si>
  <si>
    <t>CH</t>
  </si>
  <si>
    <t>FM NAME</t>
  </si>
  <si>
    <t>TO NAME</t>
  </si>
  <si>
    <t>Long Name</t>
  </si>
  <si>
    <t>ARN</t>
  </si>
  <si>
    <t>ARENDAL, NORWAY</t>
  </si>
  <si>
    <t>ATA</t>
  </si>
  <si>
    <t>ALTA, NORWAY</t>
  </si>
  <si>
    <t>CNK</t>
  </si>
  <si>
    <t>DJU</t>
  </si>
  <si>
    <t>DJUPIVOGUR, ICELAND</t>
  </si>
  <si>
    <t>FAE</t>
  </si>
  <si>
    <t>HEI</t>
  </si>
  <si>
    <t>HEIMAEY,ICELAND</t>
  </si>
  <si>
    <t>ITT</t>
  </si>
  <si>
    <t>ITTOQQORTOORMIIT, GREENLAND</t>
  </si>
  <si>
    <t>MITILINI (LESBOS), GREECE*</t>
  </si>
  <si>
    <t>AMAMI OSHIMA (NAZE), JAPAN*</t>
  </si>
  <si>
    <t>NBL</t>
  </si>
  <si>
    <t>BLUFF, NEW ZEALAND</t>
  </si>
  <si>
    <t>NTK</t>
  </si>
  <si>
    <t>NANORTALIK, GREENLAND</t>
  </si>
  <si>
    <t>NVK</t>
  </si>
  <si>
    <t>NARVIK, NORWAY</t>
  </si>
  <si>
    <t>PANAMA CITY, PANAMA*</t>
  </si>
  <si>
    <t>PRAGUE*</t>
  </si>
  <si>
    <t>ISLE OF PINES, NEW CALEDONIA*</t>
  </si>
  <si>
    <t>PKF</t>
  </si>
  <si>
    <t>PRINCE KRISTIAN FJORD</t>
  </si>
  <si>
    <t>PRAGUE,CZECH REPUBLIC*</t>
  </si>
  <si>
    <t>PRJ</t>
  </si>
  <si>
    <t>PORT ROYAL, JAMAICA</t>
  </si>
  <si>
    <t>PORTIMAO, PORTUGAL*</t>
  </si>
  <si>
    <t>SA1</t>
  </si>
  <si>
    <t>SFD</t>
  </si>
  <si>
    <t>SEYDISFJORDUR, ICELAND</t>
  </si>
  <si>
    <t>SNN</t>
  </si>
  <si>
    <t>SHANNON, IRELAND</t>
  </si>
  <si>
    <t>SNT</t>
  </si>
  <si>
    <t>ST.ANTHONY, NEWFOUNDLAND</t>
  </si>
  <si>
    <t>SIR BANI YAS, UNITED ARAB EMIRATES</t>
  </si>
  <si>
    <t>SVO</t>
  </si>
  <si>
    <t>SVOLVAER, NORWAY</t>
  </si>
  <si>
    <t>SYRACUSE (SICILY), ITALY*</t>
  </si>
  <si>
    <t>SZN</t>
  </si>
  <si>
    <t>SZCZECIN, POLAND</t>
  </si>
  <si>
    <t>TA1</t>
  </si>
  <si>
    <t>TARANTO, ITALY</t>
  </si>
  <si>
    <t>XIAMEN, CHINA*</t>
  </si>
  <si>
    <t>NORTH ATLANTIC DISCOVERIES</t>
  </si>
  <si>
    <t>INS230813</t>
  </si>
  <si>
    <t>INS231125</t>
  </si>
  <si>
    <t>CARIBBEAN COLLECTION</t>
  </si>
  <si>
    <t>INS231205</t>
  </si>
  <si>
    <t>ISLAND HAVENS</t>
  </si>
  <si>
    <t>INS231217</t>
  </si>
  <si>
    <t>GEMS OF THE LEEWARDS</t>
  </si>
  <si>
    <t>INS240712</t>
  </si>
  <si>
    <t>NORTH ATLANTIC REVERIE</t>
  </si>
  <si>
    <t>INS240712A</t>
  </si>
  <si>
    <t>NORTH ATLANTIC ODYSSEY</t>
  </si>
  <si>
    <t>INS240712C</t>
  </si>
  <si>
    <t>EPIC NORTHERN HEMISPHERE</t>
  </si>
  <si>
    <t>INS240726</t>
  </si>
  <si>
    <t>CRADLE OF VIKINGS</t>
  </si>
  <si>
    <t>INS240805</t>
  </si>
  <si>
    <t>BALTIC BOUNTY</t>
  </si>
  <si>
    <t>INS240805A</t>
  </si>
  <si>
    <t>NORTH EUROPEAN KINGDOMS</t>
  </si>
  <si>
    <t>INS240817</t>
  </si>
  <si>
    <t>INSPIRED ATLANTIC</t>
  </si>
  <si>
    <t>INS240817A</t>
  </si>
  <si>
    <t>SUPREME TRANSATLANTIC</t>
  </si>
  <si>
    <t>INS240901</t>
  </si>
  <si>
    <t>BERMUDIAN BREEZE</t>
  </si>
  <si>
    <t>INS240908</t>
  </si>
  <si>
    <t>INS240908A</t>
  </si>
  <si>
    <t>CARTIER CONNOISSEUR</t>
  </si>
  <si>
    <t>INS240915</t>
  </si>
  <si>
    <t>AUTUMNAL ALLURE</t>
  </si>
  <si>
    <t>INS240926</t>
  </si>
  <si>
    <t>COULEURS DU QUEBEC</t>
  </si>
  <si>
    <t>INS241006</t>
  </si>
  <si>
    <t>INS241017</t>
  </si>
  <si>
    <t>INS241028</t>
  </si>
  <si>
    <t>INS241028A</t>
  </si>
  <si>
    <t>QUEBEC &amp; CARIBBEAN MELODY</t>
  </si>
  <si>
    <t>INS241108</t>
  </si>
  <si>
    <t>ISLAND ANTHOLOGY</t>
  </si>
  <si>
    <t>INS241202</t>
  </si>
  <si>
    <t>ANTILLEAN DELIGHTS</t>
  </si>
  <si>
    <t>INS241212</t>
  </si>
  <si>
    <t>CARIBBEAN CHORUS</t>
  </si>
  <si>
    <t>OLD WORLD SILHOUETTES</t>
  </si>
  <si>
    <t>SCANDINAVIAN CHARISMA</t>
  </si>
  <si>
    <t>MNA230602A</t>
  </si>
  <si>
    <t>ISLES &amp; EUROPEAN ICONS</t>
  </si>
  <si>
    <t>MNA230612</t>
  </si>
  <si>
    <t>NORTHERN ISLANDS &amp; GEMS</t>
  </si>
  <si>
    <t>MNA230612A</t>
  </si>
  <si>
    <t>NORTH SEA &amp; BALTIC PASSAGE</t>
  </si>
  <si>
    <t>SCANDINAVIAN SUMMER</t>
  </si>
  <si>
    <t>MNA230711C</t>
  </si>
  <si>
    <t>EUROPE &amp; ARCTIC ADVENTURE</t>
  </si>
  <si>
    <t>FJORDS &amp; CITIES OF NORWAY</t>
  </si>
  <si>
    <t>MNA230723A</t>
  </si>
  <si>
    <t>ARCTIC CIRCLE EXPLORER</t>
  </si>
  <si>
    <t>MNA230723B</t>
  </si>
  <si>
    <t>EPIC NORTHERN EXPEDITION</t>
  </si>
  <si>
    <t>MNA230807</t>
  </si>
  <si>
    <t>SVALBARD &amp; ARCTIC PASSAGE</t>
  </si>
  <si>
    <t>MNA230807A</t>
  </si>
  <si>
    <t>NORDIC &amp; CELTIC LEGENDS</t>
  </si>
  <si>
    <t>NORTH ATLANTIC ADVENTURE</t>
  </si>
  <si>
    <t>MNA230822A</t>
  </si>
  <si>
    <t>GRAND VIKING ROUTE</t>
  </si>
  <si>
    <t>MNA230905</t>
  </si>
  <si>
    <t>NORTHERN EUROPEAN STARS</t>
  </si>
  <si>
    <t>MNA230905A</t>
  </si>
  <si>
    <t>EUROPEAN ENCHANTMENT</t>
  </si>
  <si>
    <t>MNA231203</t>
  </si>
  <si>
    <t>MAYA &amp; INCA ORIGINS</t>
  </si>
  <si>
    <t>MNA231203A</t>
  </si>
  <si>
    <t>PALMS, FJORDS &amp; PENGUINS</t>
  </si>
  <si>
    <t>MNA231203B</t>
  </si>
  <si>
    <t>GRAND TROPICS &amp; GLACIERS</t>
  </si>
  <si>
    <t>MNA231218</t>
  </si>
  <si>
    <t>LEGENDARY LATIN AMERICA</t>
  </si>
  <si>
    <t>MNA231218A</t>
  </si>
  <si>
    <t>ULTIMATE SOUTH AMERICA</t>
  </si>
  <si>
    <t>MNA240111</t>
  </si>
  <si>
    <t>BOUNTIFUL BRAZIL</t>
  </si>
  <si>
    <t>MNA240121</t>
  </si>
  <si>
    <t>CAPE HORN MARINER</t>
  </si>
  <si>
    <t>MNA240214</t>
  </si>
  <si>
    <t>SOUTH AMERICAN EXPLORER</t>
  </si>
  <si>
    <t>MNA240214A</t>
  </si>
  <si>
    <t>SOUTH AMERICAN SALSA</t>
  </si>
  <si>
    <t>MNA240214B</t>
  </si>
  <si>
    <t>SEDUCTIVE SOUTH AMERICA</t>
  </si>
  <si>
    <t>MNA240305</t>
  </si>
  <si>
    <t>MNA240305A</t>
  </si>
  <si>
    <t>BOUNDLESS BRAZIL</t>
  </si>
  <si>
    <t>MNA240315</t>
  </si>
  <si>
    <t>INCANDESCENT AMAZON</t>
  </si>
  <si>
    <t>MNA240405</t>
  </si>
  <si>
    <t>SEAWARD TO SPAIN</t>
  </si>
  <si>
    <t>MNA240405A</t>
  </si>
  <si>
    <t>EASTWARD TO EUROPE</t>
  </si>
  <si>
    <t>MNA240405B</t>
  </si>
  <si>
    <t>ATLANTIC TO ADRIATIC</t>
  </si>
  <si>
    <t>MNA240419</t>
  </si>
  <si>
    <t>MNA240419A</t>
  </si>
  <si>
    <t>MEDITERRANEAN ROMANCE</t>
  </si>
  <si>
    <t>MNA240429</t>
  </si>
  <si>
    <t>CRADLE OF CAESARS</t>
  </si>
  <si>
    <t>MNA240429A</t>
  </si>
  <si>
    <t>SPRINGTIME SEASCAPES</t>
  </si>
  <si>
    <t>MNA240429B</t>
  </si>
  <si>
    <t>EUROPEAN ENLIGHTENMENT</t>
  </si>
  <si>
    <t>MNA240429C</t>
  </si>
  <si>
    <t>HEROIC EUROPEAN EXPLORER</t>
  </si>
  <si>
    <t>MNA240506</t>
  </si>
  <si>
    <t>CANARY ISLANDS BREEZE</t>
  </si>
  <si>
    <t>MNA240506A</t>
  </si>
  <si>
    <t>EUROPEAN CELEBRATION</t>
  </si>
  <si>
    <t>MNA240506B</t>
  </si>
  <si>
    <t>EXTRAORDINARY EUROPE</t>
  </si>
  <si>
    <t>MNA240518</t>
  </si>
  <si>
    <t>MNA240518A</t>
  </si>
  <si>
    <t>IBERIA &amp; CANARIES MARINER</t>
  </si>
  <si>
    <t>MNA240528</t>
  </si>
  <si>
    <t>KINGDOMS OF THE NORTH</t>
  </si>
  <si>
    <t>MNA240601</t>
  </si>
  <si>
    <t>MOROCCAN &amp; CANARIAN MAGIC</t>
  </si>
  <si>
    <t>MNA240601A</t>
  </si>
  <si>
    <t>EUROPE SPRING ADIEU</t>
  </si>
  <si>
    <t>MNA240609</t>
  </si>
  <si>
    <t>MNA240613</t>
  </si>
  <si>
    <t>IBERIAN TO BELGIAN EPICURE</t>
  </si>
  <si>
    <t>MNA240613A</t>
  </si>
  <si>
    <t>FADO TO FJORDS</t>
  </si>
  <si>
    <t>MNA240616</t>
  </si>
  <si>
    <t>MNA240624</t>
  </si>
  <si>
    <t>NORTHERN CAPITALS &amp; ICONS</t>
  </si>
  <si>
    <t>MNA240624A</t>
  </si>
  <si>
    <t>GRAND NORTHERN EXPLORER</t>
  </si>
  <si>
    <t>MNA240626</t>
  </si>
  <si>
    <t>MNA240626A</t>
  </si>
  <si>
    <t>BALTIC BOUNTY &amp; FJORDS</t>
  </si>
  <si>
    <t>MNA240706</t>
  </si>
  <si>
    <t>IMMERSIVE NORWAY</t>
  </si>
  <si>
    <t>MNA240706A</t>
  </si>
  <si>
    <t>SCANDINAVIAN SYMPHONY</t>
  </si>
  <si>
    <t>MNA240716</t>
  </si>
  <si>
    <t>BALTIC SEA BEAUTY</t>
  </si>
  <si>
    <t>MNA240716C</t>
  </si>
  <si>
    <t>EPIC NORTHERN ADVENTURE</t>
  </si>
  <si>
    <t>MNA240726</t>
  </si>
  <si>
    <t>LEGENDS OF NORWAY</t>
  </si>
  <si>
    <t>MNA240726A</t>
  </si>
  <si>
    <t>SVALBARD &amp; ARCTIC JOURNEY</t>
  </si>
  <si>
    <t>MNA240726B</t>
  </si>
  <si>
    <t>NORWEGIAN &amp; ARCTIC SAGA</t>
  </si>
  <si>
    <t>MNA240805</t>
  </si>
  <si>
    <t>GLACIERS &amp; GREENLAND</t>
  </si>
  <si>
    <t>MNA240819</t>
  </si>
  <si>
    <t>ICELANDIC &amp; SCOTTISH STARS</t>
  </si>
  <si>
    <t>MNA240820</t>
  </si>
  <si>
    <t>MNA240829</t>
  </si>
  <si>
    <t>ANGLO-SAXON BYWAYS</t>
  </si>
  <si>
    <t>MNA240829A</t>
  </si>
  <si>
    <t>CELTIC &amp; CONTINENTAL JOY</t>
  </si>
  <si>
    <t>MNA240910</t>
  </si>
  <si>
    <t>FRENCH FASCINATION</t>
  </si>
  <si>
    <t>MNA240922</t>
  </si>
  <si>
    <t>EUROPEAN SEAFARING</t>
  </si>
  <si>
    <t>MNA240922A</t>
  </si>
  <si>
    <t>HAVENS OF HISTORY</t>
  </si>
  <si>
    <t>MNA240922B</t>
  </si>
  <si>
    <t>CAESAR'S CONTINENT</t>
  </si>
  <si>
    <t>MNA241002</t>
  </si>
  <si>
    <t>MNA241002A</t>
  </si>
  <si>
    <t>MEDITERRANEAN AUTUMN</t>
  </si>
  <si>
    <t>MNA241016</t>
  </si>
  <si>
    <t>MNA241016A</t>
  </si>
  <si>
    <t>COMPILATION OF CLASSICS</t>
  </si>
  <si>
    <t>MNA241016C</t>
  </si>
  <si>
    <t>ILLUSTRIOUS TRAILBLAZER</t>
  </si>
  <si>
    <t>MNA241026</t>
  </si>
  <si>
    <t>MNA241026A</t>
  </si>
  <si>
    <t>MUSES &amp; MISTRALS</t>
  </si>
  <si>
    <t>MNA241026B</t>
  </si>
  <si>
    <t>IMMORTAL FABLES &amp; ISLES</t>
  </si>
  <si>
    <t>MNA241105</t>
  </si>
  <si>
    <t>EXOTIC SPICES &amp; PALMS</t>
  </si>
  <si>
    <t>MNA241105A</t>
  </si>
  <si>
    <t>GRAND ATLANTIC PANORAMA</t>
  </si>
  <si>
    <t>MNA241115</t>
  </si>
  <si>
    <t>ATLANTIC HORIZONS</t>
  </si>
  <si>
    <t>MNA241127</t>
  </si>
  <si>
    <t>MNA241127A</t>
  </si>
  <si>
    <t>CANALS, CAPES &amp; ICECAPS</t>
  </si>
  <si>
    <t>MNA241215</t>
  </si>
  <si>
    <t>GREEK &amp; TURKISH WONDERS</t>
  </si>
  <si>
    <t>NAU231118A</t>
  </si>
  <si>
    <t>SPECTACULAR SILK ROAD</t>
  </si>
  <si>
    <t>NAU231208</t>
  </si>
  <si>
    <t>EXOTIC EASTERN SPICES</t>
  </si>
  <si>
    <t>NAU231208A</t>
  </si>
  <si>
    <t>EXOTIC EXTRAVAGANZA</t>
  </si>
  <si>
    <t>NAU231228</t>
  </si>
  <si>
    <t>TROPICS OF CAPRICORN</t>
  </si>
  <si>
    <t>NAU231228A</t>
  </si>
  <si>
    <t>CONSTELLATION OF ISLANDS</t>
  </si>
  <si>
    <t>NAU240120</t>
  </si>
  <si>
    <t>NAU240130</t>
  </si>
  <si>
    <t>NAU240209</t>
  </si>
  <si>
    <t>NAU240219A</t>
  </si>
  <si>
    <t>LANDS OF CAPTAIN COOK</t>
  </si>
  <si>
    <t>NAU240229A</t>
  </si>
  <si>
    <t>CORAL, KIWIS &amp; KOALAS</t>
  </si>
  <si>
    <t>NAU240229B</t>
  </si>
  <si>
    <t>SOUTHERN OCEANS SPLENDOR</t>
  </si>
  <si>
    <t>OUTBACK OVERTURE</t>
  </si>
  <si>
    <t>NAU240322A</t>
  </si>
  <si>
    <t>INDIAN OCEAN OVATION</t>
  </si>
  <si>
    <t>NAU240509</t>
  </si>
  <si>
    <t>NAU240521</t>
  </si>
  <si>
    <t>NAU240521A</t>
  </si>
  <si>
    <t>ATLANTIC AFRICA &amp; EUROPE</t>
  </si>
  <si>
    <t>NAU240614</t>
  </si>
  <si>
    <t>EUROPE'S WESTERN SHORES</t>
  </si>
  <si>
    <t>NAU240704</t>
  </si>
  <si>
    <t>ECHOES OF EMPIRES</t>
  </si>
  <si>
    <t>NAU240704A</t>
  </si>
  <si>
    <t>CELTIC &amp; BALTIC BRAVADO</t>
  </si>
  <si>
    <t>NAU240713</t>
  </si>
  <si>
    <t>NORTH SEA ESCAPADE</t>
  </si>
  <si>
    <t>NAU240723</t>
  </si>
  <si>
    <t>PRINCES &amp; PROMENADES</t>
  </si>
  <si>
    <t>NAU240723A</t>
  </si>
  <si>
    <t>BALTIC SEA &amp; EMERALD ISLE</t>
  </si>
  <si>
    <t>NAU240804</t>
  </si>
  <si>
    <t>IRISH EMERALDS</t>
  </si>
  <si>
    <t>NAU240814</t>
  </si>
  <si>
    <t>CELTIC KALEIDOSCOPE</t>
  </si>
  <si>
    <t>NAU240814A</t>
  </si>
  <si>
    <t>IRISH &amp; ICELANDIC SAGA</t>
  </si>
  <si>
    <t>NAU240824</t>
  </si>
  <si>
    <t>A VIKING'S CROSSING</t>
  </si>
  <si>
    <t>NAU240824A</t>
  </si>
  <si>
    <t>CELTS, SCOTS &amp; VIKINGS</t>
  </si>
  <si>
    <t>NAU240911</t>
  </si>
  <si>
    <t>BERMUDIAN PALETTE</t>
  </si>
  <si>
    <t>NAU240918</t>
  </si>
  <si>
    <t>NAU240918A</t>
  </si>
  <si>
    <t>BERMUDA &amp; QUEBEC EXPLORER</t>
  </si>
  <si>
    <t>NAU240925</t>
  </si>
  <si>
    <t>IN THE PATH OF CARTIER</t>
  </si>
  <si>
    <t>NAU241006</t>
  </si>
  <si>
    <t>NAU241017</t>
  </si>
  <si>
    <t>NAU241028</t>
  </si>
  <si>
    <t>EAST COAST ENCHANTMENTS</t>
  </si>
  <si>
    <t>NAU241028A</t>
  </si>
  <si>
    <t>SOUTHBOUND TO THE AMAZON</t>
  </si>
  <si>
    <t>NAU241109</t>
  </si>
  <si>
    <t>AMAZONIAN MYSTIQUE</t>
  </si>
  <si>
    <t>NAU241109B</t>
  </si>
  <si>
    <t>AMAZONIAN &amp; TROPICAL SONG</t>
  </si>
  <si>
    <t>NAU241203</t>
  </si>
  <si>
    <t>REEFS &amp; RHYTHMS</t>
  </si>
  <si>
    <t>NAU241203A</t>
  </si>
  <si>
    <t>CARIBBEAN PANORAMA</t>
  </si>
  <si>
    <t>NAU241213</t>
  </si>
  <si>
    <t>CARIBBEAN CHIC</t>
  </si>
  <si>
    <t>NAU241223</t>
  </si>
  <si>
    <t>BEYOND THE PANAMA CANAL</t>
  </si>
  <si>
    <t>REG231004A</t>
  </si>
  <si>
    <t>EPIC GLACIERS &amp; DYNASTIES</t>
  </si>
  <si>
    <t>REG231004B</t>
  </si>
  <si>
    <t>REG231029A</t>
  </si>
  <si>
    <t>MAJESTIC EAST ASIA</t>
  </si>
  <si>
    <t>REG231029B</t>
  </si>
  <si>
    <t>STARS OF ASIA &amp; AUSTRALIA</t>
  </si>
  <si>
    <t>REG231112A</t>
  </si>
  <si>
    <t>AUSSIE &amp; ASIAN ALLURE</t>
  </si>
  <si>
    <t>REG231221</t>
  </si>
  <si>
    <t>REG231221A</t>
  </si>
  <si>
    <t>AUSTRALIAN PANORAMA</t>
  </si>
  <si>
    <t>REG240104</t>
  </si>
  <si>
    <t>REG240125</t>
  </si>
  <si>
    <t>NEW ZEALAND DISCOVERY</t>
  </si>
  <si>
    <t>REG240208</t>
  </si>
  <si>
    <t>MAORI HERITAGE</t>
  </si>
  <si>
    <t>REG240224</t>
  </si>
  <si>
    <t>DAZZLING OCEANIA</t>
  </si>
  <si>
    <t>REG240224A</t>
  </si>
  <si>
    <t>SPLENDID PACIFIC PEARLS</t>
  </si>
  <si>
    <t>REG240224B</t>
  </si>
  <si>
    <t>SOUTH PACIFIC SONATA</t>
  </si>
  <si>
    <t>REG240310</t>
  </si>
  <si>
    <t>TRAIL OF CAPTAIN COOK</t>
  </si>
  <si>
    <t>REG240310A</t>
  </si>
  <si>
    <t>SONGS OF THE PACIFIC</t>
  </si>
  <si>
    <t>REG240330</t>
  </si>
  <si>
    <t>PACIFIC PASSION</t>
  </si>
  <si>
    <t>REG240420</t>
  </si>
  <si>
    <t>BRIDGE TO MEXICO</t>
  </si>
  <si>
    <t>REG240420A</t>
  </si>
  <si>
    <t>WEST COAST WILDERNESS</t>
  </si>
  <si>
    <t>REG240501</t>
  </si>
  <si>
    <t>GOLD RUSH TRAILS</t>
  </si>
  <si>
    <t>REG240513</t>
  </si>
  <si>
    <t>ESSENTIAL ALASKA</t>
  </si>
  <si>
    <t>REG240520</t>
  </si>
  <si>
    <t>GLACIAL GRANDEUR</t>
  </si>
  <si>
    <t>REG240530</t>
  </si>
  <si>
    <t>MIDNIGHT SUN MAJESTY</t>
  </si>
  <si>
    <t>REG240610</t>
  </si>
  <si>
    <t>REG240621</t>
  </si>
  <si>
    <t>VISIONS OF ALASKA</t>
  </si>
  <si>
    <t>REG240628</t>
  </si>
  <si>
    <t>REG240709</t>
  </si>
  <si>
    <t>REG240719</t>
  </si>
  <si>
    <t>REG240726</t>
  </si>
  <si>
    <t>REG240806</t>
  </si>
  <si>
    <t>REG240816</t>
  </si>
  <si>
    <t>ALASKAN APOGEE</t>
  </si>
  <si>
    <t>REG240828</t>
  </si>
  <si>
    <t>REG240907</t>
  </si>
  <si>
    <t>NATIVE LANDS OF ALASKA</t>
  </si>
  <si>
    <t>REG240914</t>
  </si>
  <si>
    <t>ALASKA &amp; CASCADIA</t>
  </si>
  <si>
    <t>REG240914A</t>
  </si>
  <si>
    <t>GLACIERS TO SUNNY SHORES</t>
  </si>
  <si>
    <t>REG240926</t>
  </si>
  <si>
    <t>GREEK &amp; TURKISH SPLENDOR</t>
  </si>
  <si>
    <t>RVA231129A</t>
  </si>
  <si>
    <t>LEGENDS OF THE SANDS</t>
  </si>
  <si>
    <t>RVA231219</t>
  </si>
  <si>
    <t>RVA231229A</t>
  </si>
  <si>
    <t>OASES TO INDOCHINA</t>
  </si>
  <si>
    <t>RVA231229B</t>
  </si>
  <si>
    <t>ANCIENT ASIA &amp; ARABIA</t>
  </si>
  <si>
    <t>RVA240108A</t>
  </si>
  <si>
    <t>HORIZONS OF MARCO POLO</t>
  </si>
  <si>
    <t>RVA240212A</t>
  </si>
  <si>
    <t>EAST ASIA ANTHOLOGY</t>
  </si>
  <si>
    <t>RVA240212B</t>
  </si>
  <si>
    <t>FAR EASTERN JADE</t>
  </si>
  <si>
    <t>RVA240226A</t>
  </si>
  <si>
    <t>CLASSIC EASTERN EMPIRES</t>
  </si>
  <si>
    <t>RVA240320</t>
  </si>
  <si>
    <t>LAND OF THE RISING SUN</t>
  </si>
  <si>
    <t>RVA240401</t>
  </si>
  <si>
    <t>RVA240413</t>
  </si>
  <si>
    <t>EXALTED EAST ASIA</t>
  </si>
  <si>
    <t>RVA240413A</t>
  </si>
  <si>
    <t>EXOTIC SPICE TRADEWINDS</t>
  </si>
  <si>
    <t>RVA240413C</t>
  </si>
  <si>
    <t>GRAND EURASIAN VISTAS</t>
  </si>
  <si>
    <t>RVA240428</t>
  </si>
  <si>
    <t>ASIAN &amp; ARABIAN JEWELS</t>
  </si>
  <si>
    <t>RVA240428B</t>
  </si>
  <si>
    <t>DAZZLING CULTURAL ARRAY</t>
  </si>
  <si>
    <t>RVA240514</t>
  </si>
  <si>
    <t>RVA240514A</t>
  </si>
  <si>
    <t>RVA240514B</t>
  </si>
  <si>
    <t>DUNES TO RENAISSANCE GEMS</t>
  </si>
  <si>
    <t>RVA240529</t>
  </si>
  <si>
    <t>MAGNIFICENT MEDITERRANEAN</t>
  </si>
  <si>
    <t>RVA240529A</t>
  </si>
  <si>
    <t>MEDITERRANEAN FASCINATION</t>
  </si>
  <si>
    <t>RVA240529B</t>
  </si>
  <si>
    <t>RENAISSANCE &amp; RIVIERAS</t>
  </si>
  <si>
    <t>RVA240610</t>
  </si>
  <si>
    <t>ENCHANTING RIVIERAS</t>
  </si>
  <si>
    <t>RVA240610A</t>
  </si>
  <si>
    <t>CALL OF THE ROMAN EMPIRE</t>
  </si>
  <si>
    <t>RVA240617</t>
  </si>
  <si>
    <t>RVA240617A</t>
  </si>
  <si>
    <t>EASTERN MEDITERRANEAN JOY</t>
  </si>
  <si>
    <t>RVA240627</t>
  </si>
  <si>
    <t>RVA240627A</t>
  </si>
  <si>
    <t>RVA240707</t>
  </si>
  <si>
    <t>ANCIENT WORLD WONDERS</t>
  </si>
  <si>
    <t>RVA240717</t>
  </si>
  <si>
    <t>ARISTOTLE'S TREASURES</t>
  </si>
  <si>
    <t>RVA240717A</t>
  </si>
  <si>
    <t>RICHES OF ANTIQUITY</t>
  </si>
  <si>
    <t>RVA240724</t>
  </si>
  <si>
    <t>MEDITERRANEAN GRACE</t>
  </si>
  <si>
    <t>RVA240803</t>
  </si>
  <si>
    <t>RVA240803A</t>
  </si>
  <si>
    <t>JET SET JOURNEY</t>
  </si>
  <si>
    <t>RVA240813</t>
  </si>
  <si>
    <t>ETERNAL CLASSICS</t>
  </si>
  <si>
    <t>RVA240813A</t>
  </si>
  <si>
    <t>GLORY &amp; GLAMOUR</t>
  </si>
  <si>
    <t>RVA240825</t>
  </si>
  <si>
    <t>YACHTS &amp; PALACES</t>
  </si>
  <si>
    <t>RVA240904</t>
  </si>
  <si>
    <t>RVA240911</t>
  </si>
  <si>
    <t>COURTYARDS &amp; COLONNADES</t>
  </si>
  <si>
    <t>RVA240928</t>
  </si>
  <si>
    <t>RVA241008</t>
  </si>
  <si>
    <t>RVA241008A</t>
  </si>
  <si>
    <t>TIMELESS TURKEY &amp; GREECE</t>
  </si>
  <si>
    <t>RVA241015</t>
  </si>
  <si>
    <t>SUNSETS &amp; CYPRESSES</t>
  </si>
  <si>
    <t>RVA241015A</t>
  </si>
  <si>
    <t>GRECO-ROMAN GRANDEUR</t>
  </si>
  <si>
    <t>RVA241025</t>
  </si>
  <si>
    <t>ADRIATIC &amp; IONIAN PORTRAIT</t>
  </si>
  <si>
    <t>RVA241104</t>
  </si>
  <si>
    <t>RENAISSANCE TRIUMPHS</t>
  </si>
  <si>
    <t>RVA241114</t>
  </si>
  <si>
    <t>RVA241114A</t>
  </si>
  <si>
    <t>RVA241124</t>
  </si>
  <si>
    <t>SONG OF THE SANDS</t>
  </si>
  <si>
    <t>MEDITERRANEAN PERFECTION</t>
  </si>
  <si>
    <t>AEGEAN &amp; TURKISH BLISS</t>
  </si>
  <si>
    <t>SIR231222</t>
  </si>
  <si>
    <t>SAPPHIRE SEAS HOLIDAY</t>
  </si>
  <si>
    <t>SIR240103</t>
  </si>
  <si>
    <t>SIR240115</t>
  </si>
  <si>
    <t>WINDWARD ISLAND WONDERS</t>
  </si>
  <si>
    <t>SIR240125</t>
  </si>
  <si>
    <t>SIR240204</t>
  </si>
  <si>
    <t>CARIBBEAN SPLENDOR</t>
  </si>
  <si>
    <t>SIR240216</t>
  </si>
  <si>
    <t>SIR240216A</t>
  </si>
  <si>
    <t>PANAMA CANAL CONNECTIONS</t>
  </si>
  <si>
    <t>SIR240226</t>
  </si>
  <si>
    <t>SIR240307</t>
  </si>
  <si>
    <t>SIR240307A</t>
  </si>
  <si>
    <t>MAYA &amp; ISLAND MARVELS</t>
  </si>
  <si>
    <t>SIR240317</t>
  </si>
  <si>
    <t>ISLAND TAPESTRY</t>
  </si>
  <si>
    <t>SIR240327</t>
  </si>
  <si>
    <t>CARIBBEAN TO THE CANARIES</t>
  </si>
  <si>
    <t>SIR240327A</t>
  </si>
  <si>
    <t>CONTINENTAL EMBRACE</t>
  </si>
  <si>
    <t>SIR240327B</t>
  </si>
  <si>
    <t>ROMANTIC ATLANTIC ISLES</t>
  </si>
  <si>
    <t>SIR240327D</t>
  </si>
  <si>
    <t>SEAFARER'S INSPIRATION</t>
  </si>
  <si>
    <t>SIR240410</t>
  </si>
  <si>
    <t>GATEWAY TO EUROPE</t>
  </si>
  <si>
    <t>SIR240422</t>
  </si>
  <si>
    <t>DREAMS OF BRITAIN</t>
  </si>
  <si>
    <t>SIR240422A</t>
  </si>
  <si>
    <t>WONDERS OF WESTERN EUROPE</t>
  </si>
  <si>
    <t>SIR240422B</t>
  </si>
  <si>
    <t>EUROPEAN GRAND VOYAGE</t>
  </si>
  <si>
    <t>SIR240503</t>
  </si>
  <si>
    <t>TUDORS TO TAPAS</t>
  </si>
  <si>
    <t>SIR240503A</t>
  </si>
  <si>
    <t>REGAL GEMS OF EUROPE</t>
  </si>
  <si>
    <t>SIR240515</t>
  </si>
  <si>
    <t>MARVELOUS MEDITERRANEAN</t>
  </si>
  <si>
    <t>SIR240525</t>
  </si>
  <si>
    <t>TRAIL OF ANTIQUITY</t>
  </si>
  <si>
    <t>SIR240525A</t>
  </si>
  <si>
    <t>INCANDESCENT IBERIA</t>
  </si>
  <si>
    <t>SIR240525B</t>
  </si>
  <si>
    <t>EUROPE SOUTH TO NORTH</t>
  </si>
  <si>
    <t>SIR240525C</t>
  </si>
  <si>
    <t>GRAND EUROPEAN COLLECTION</t>
  </si>
  <si>
    <t>SIR240604</t>
  </si>
  <si>
    <t>IBERIA TO HIBERNIA</t>
  </si>
  <si>
    <t>SIR240614</t>
  </si>
  <si>
    <t>NORDIC FJORDS</t>
  </si>
  <si>
    <t>SIR240614A</t>
  </si>
  <si>
    <t>DAZZLING NORSE TREASURES</t>
  </si>
  <si>
    <t>SIR240625</t>
  </si>
  <si>
    <t>ROUTE OF ERIK THE RED</t>
  </si>
  <si>
    <t>SIR240707</t>
  </si>
  <si>
    <t>ICELANDIC REVELATION</t>
  </si>
  <si>
    <t>SIR240717</t>
  </si>
  <si>
    <t>VIKING SHORES</t>
  </si>
  <si>
    <t>SIR240717A</t>
  </si>
  <si>
    <t>EPIC VIKING VISTAS</t>
  </si>
  <si>
    <t>SIR240731</t>
  </si>
  <si>
    <t>NORTHERN DELIGHTS</t>
  </si>
  <si>
    <t>SIR240810</t>
  </si>
  <si>
    <t>GEMS OF NORWAY &amp; SCOTLAND</t>
  </si>
  <si>
    <t>SIR240810A</t>
  </si>
  <si>
    <t>FJORDS &amp; NORTHERN EMPIRES</t>
  </si>
  <si>
    <t>SIR240828</t>
  </si>
  <si>
    <t>HANSEATIC BYWAYS</t>
  </si>
  <si>
    <t>SIR240909</t>
  </si>
  <si>
    <t>SCANDINAVIAN SENSATION</t>
  </si>
  <si>
    <t>SIR240919</t>
  </si>
  <si>
    <t>BALTIC JEWELS</t>
  </si>
  <si>
    <t>SIR240926</t>
  </si>
  <si>
    <t>BALTIC AUTUMN</t>
  </si>
  <si>
    <t>SIR240926A</t>
  </si>
  <si>
    <t>SONG OF THE NORTHERN SEAS</t>
  </si>
  <si>
    <t>SIR241006</t>
  </si>
  <si>
    <t>BEST OF NORTHERN EUROPE</t>
  </si>
  <si>
    <t>SIR241028</t>
  </si>
  <si>
    <t>ALLURING ATLANTIC EUROPE</t>
  </si>
  <si>
    <t>SIR241028A</t>
  </si>
  <si>
    <t>GLORIOUS ATLANTIC MARINER</t>
  </si>
  <si>
    <t>SIR241028B</t>
  </si>
  <si>
    <t>CONTINENT TO CARIBBEAN</t>
  </si>
  <si>
    <t>SIR241107</t>
  </si>
  <si>
    <t>ATLANTIC SUNSETS</t>
  </si>
  <si>
    <t>SIR241107A</t>
  </si>
  <si>
    <t>ATLANTIC &amp; ISLAND BEAUTY</t>
  </si>
  <si>
    <t>SIR241119</t>
  </si>
  <si>
    <t>ISLAND VOYAGER</t>
  </si>
  <si>
    <t>SIR241204</t>
  </si>
  <si>
    <t>SIR241204A</t>
  </si>
  <si>
    <t>REMARKABLE CARIBBEAN</t>
  </si>
  <si>
    <t>SIR241211</t>
  </si>
  <si>
    <t>SHIMMERING STRANDS</t>
  </si>
  <si>
    <t>VIS231119</t>
  </si>
  <si>
    <t>VIS231201</t>
  </si>
  <si>
    <t>GOLDEN SANDS &amp; SUNSETS</t>
  </si>
  <si>
    <t>VIS231201A</t>
  </si>
  <si>
    <t>EASTERN CARIBBEAN STYLE</t>
  </si>
  <si>
    <t>VIS231211</t>
  </si>
  <si>
    <t>VIS231211A</t>
  </si>
  <si>
    <t>CIRCLING THE CARIBBEAN</t>
  </si>
  <si>
    <t>VIS231218</t>
  </si>
  <si>
    <t>VIS231230</t>
  </si>
  <si>
    <t>YACHTSMAN'S CARIBBEAN</t>
  </si>
  <si>
    <t>VIS240109</t>
  </si>
  <si>
    <t>VIS240109A</t>
  </si>
  <si>
    <t>ISLAND &amp; MAYA MELODIES</t>
  </si>
  <si>
    <t>VIS240119</t>
  </si>
  <si>
    <t>MAYA MONTAGE</t>
  </si>
  <si>
    <t>VIS240119A</t>
  </si>
  <si>
    <t>ENDLESS CARIBBEAN SKIES</t>
  </si>
  <si>
    <t>VIS240131</t>
  </si>
  <si>
    <t>WINDWARD ISLANDS EXPLORER</t>
  </si>
  <si>
    <t>VIS240131A</t>
  </si>
  <si>
    <t>TROPICAL BREEZES &amp; BLISS</t>
  </si>
  <si>
    <t>VIS240211</t>
  </si>
  <si>
    <t>VIS240211A</t>
  </si>
  <si>
    <t>LATIN &amp; ISLAND FLAVORS</t>
  </si>
  <si>
    <t>VIS240218</t>
  </si>
  <si>
    <t>VIS240228</t>
  </si>
  <si>
    <t>VIS240228A</t>
  </si>
  <si>
    <t>SAPPHIRE CARIBBEAN SEAS</t>
  </si>
  <si>
    <t>VIS240228B</t>
  </si>
  <si>
    <t>TROPICAL &amp; AMERICAN CHARM</t>
  </si>
  <si>
    <t>VIS240309</t>
  </si>
  <si>
    <t>VIS240309A</t>
  </si>
  <si>
    <t>CARIBBEAN TO EAST COAST</t>
  </si>
  <si>
    <t>VIS240316</t>
  </si>
  <si>
    <t>COLONIAL AMERICA &amp; BERMUDA</t>
  </si>
  <si>
    <t>VIS240327</t>
  </si>
  <si>
    <t>TRANSATLANTIC SUNRISE</t>
  </si>
  <si>
    <t>VIS240327A</t>
  </si>
  <si>
    <t>ATLANTIC ENTREE TO EUROPE</t>
  </si>
  <si>
    <t>VIS240327B</t>
  </si>
  <si>
    <t>EPIC EUROPEAN SPRING</t>
  </si>
  <si>
    <t>VIS240411</t>
  </si>
  <si>
    <t>MEDITERRANEAN NAVIGATOR</t>
  </si>
  <si>
    <t>VIS240411A</t>
  </si>
  <si>
    <t>GRAND MEDITERRANEAN TOUR</t>
  </si>
  <si>
    <t>VIS240421</t>
  </si>
  <si>
    <t>IONIAN &amp; ADRIATIC SEAS</t>
  </si>
  <si>
    <t>VIS240501</t>
  </si>
  <si>
    <t>PHILOSOPHERS &amp; SULTANS</t>
  </si>
  <si>
    <t>VIS240501A</t>
  </si>
  <si>
    <t>MEDITERRANEAN POETRY</t>
  </si>
  <si>
    <t>VIS240511</t>
  </si>
  <si>
    <t>OTTOMANS &amp; ORACLES</t>
  </si>
  <si>
    <t>VIS240511A</t>
  </si>
  <si>
    <t>ICONIC CIVILIZATIONS</t>
  </si>
  <si>
    <t>VIS240521</t>
  </si>
  <si>
    <t>CRADLE OF ANCIENTS</t>
  </si>
  <si>
    <t>VIS240601</t>
  </si>
  <si>
    <t>VIS240601A</t>
  </si>
  <si>
    <t>VIS240612</t>
  </si>
  <si>
    <t>GREEK &amp; TURKISH DELIGHTS</t>
  </si>
  <si>
    <t>VIS240612A</t>
  </si>
  <si>
    <t>AEGEAN &amp; ADRIATIC ELATION</t>
  </si>
  <si>
    <t>VIS240619</t>
  </si>
  <si>
    <t>AEGEAN &amp; ADRIATIC VISTAS</t>
  </si>
  <si>
    <t>VIS240619A</t>
  </si>
  <si>
    <t>MEDITERRANEAN SOLSTICE</t>
  </si>
  <si>
    <t>VIS240629</t>
  </si>
  <si>
    <t>VIS240629A</t>
  </si>
  <si>
    <t>YACHTS &amp; MASTERPIECES</t>
  </si>
  <si>
    <t>VIS240711</t>
  </si>
  <si>
    <t>GLORIOUS ROMAN EMPIRE</t>
  </si>
  <si>
    <t>VIS240723</t>
  </si>
  <si>
    <t>TURKISH OVATION</t>
  </si>
  <si>
    <t>VIS240802</t>
  </si>
  <si>
    <t>VIS240814</t>
  </si>
  <si>
    <t>VIS240824</t>
  </si>
  <si>
    <t>AZURE MEDITERRANEAN</t>
  </si>
  <si>
    <t>VIS240824A</t>
  </si>
  <si>
    <t>MEDITERRANEAN ELATION</t>
  </si>
  <si>
    <t>VIS240903</t>
  </si>
  <si>
    <t>PORTAL TO ANTIQUITY</t>
  </si>
  <si>
    <t>VIS240903A</t>
  </si>
  <si>
    <t>AEGEAN &amp; IBERIAN MAGIC</t>
  </si>
  <si>
    <t>VIS240903B</t>
  </si>
  <si>
    <t>MEDITERRANEAN &amp; BEYOND</t>
  </si>
  <si>
    <t>VIS240913</t>
  </si>
  <si>
    <t>GEMS OF OCCIDENTAL EUROPE</t>
  </si>
  <si>
    <t>VIS240913A</t>
  </si>
  <si>
    <t>EUROPEAN SAILOR'S SONG</t>
  </si>
  <si>
    <t>VIS240923</t>
  </si>
  <si>
    <t>VIS240923A</t>
  </si>
  <si>
    <t>EXOTIC MEDITERRANEAN</t>
  </si>
  <si>
    <t>VIS240923B</t>
  </si>
  <si>
    <t>CULTURAL CONSTELLATION</t>
  </si>
  <si>
    <t>VIS241003</t>
  </si>
  <si>
    <t>HADRIAN'S HOMECOMING</t>
  </si>
  <si>
    <t>VIS241003A</t>
  </si>
  <si>
    <t>BEST OF THE MEDITERRANEAN</t>
  </si>
  <si>
    <t>VIS241013</t>
  </si>
  <si>
    <t>VIS241013A</t>
  </si>
  <si>
    <t>VIS241020</t>
  </si>
  <si>
    <t>VIS241030</t>
  </si>
  <si>
    <t>DAWN OF CIVILIZATION</t>
  </si>
  <si>
    <t>VIS241030A</t>
  </si>
  <si>
    <t>CRADLE OF EMPIRES</t>
  </si>
  <si>
    <t>VIS241030B</t>
  </si>
  <si>
    <t>SOCRATES &amp; SUNSHINE</t>
  </si>
  <si>
    <t>VIS241111</t>
  </si>
  <si>
    <t>FORUMS &amp; FRESCOES</t>
  </si>
  <si>
    <t>VIS241111A</t>
  </si>
  <si>
    <t>EURO-ATLANTIC EXPLORER</t>
  </si>
  <si>
    <t>VIS241120</t>
  </si>
  <si>
    <t>NEW WORLD HORIZONS</t>
  </si>
  <si>
    <t>VIS241120A</t>
  </si>
  <si>
    <t>VIS241205</t>
  </si>
  <si>
    <t>TROPICAL CONNOISSEUR</t>
  </si>
  <si>
    <t>GLP</t>
  </si>
  <si>
    <t>GATUN LAKE, PANAMA</t>
  </si>
  <si>
    <t>Lordco Charter</t>
  </si>
  <si>
    <t>A-C/D</t>
  </si>
  <si>
    <t>BBU</t>
  </si>
  <si>
    <t>CODRINGTON, BARBUDA</t>
  </si>
  <si>
    <t>CHH</t>
  </si>
  <si>
    <t>CHAMPAGNE BAY (ESPIRITU SANTO), VANUATU</t>
  </si>
  <si>
    <t>CANAKKALE (TROY), TURKEY</t>
  </si>
  <si>
    <t>HAB</t>
  </si>
  <si>
    <t>HAMBANTOTA, SRI LANKA</t>
  </si>
  <si>
    <t>HAKODATE (HOKKAIDO), JAPAN</t>
  </si>
  <si>
    <t>IES</t>
  </si>
  <si>
    <t>ISLA DE LOS ESTADOS, ARGENTINA</t>
  </si>
  <si>
    <t>KUH</t>
  </si>
  <si>
    <t>KUSHIRO (HOKKAIDO), JAPAN</t>
  </si>
  <si>
    <t>KUP</t>
  </si>
  <si>
    <t>KUPANG WEST TIMOR, INDONESIA</t>
  </si>
  <si>
    <t>PDR</t>
  </si>
  <si>
    <t>PUERTO DEL ROSARIO, SPAIN</t>
  </si>
  <si>
    <t>TRC</t>
  </si>
  <si>
    <t>EDINBURGH, TRISTAN DA CUNHA</t>
  </si>
  <si>
    <t>WAI</t>
  </si>
  <si>
    <t>WAINGAPU SUMBA, INDONESIA</t>
  </si>
  <si>
    <t>INS250105</t>
  </si>
  <si>
    <t>INS250105G</t>
  </si>
  <si>
    <t>INS250105H</t>
  </si>
  <si>
    <t>GLOBAL HORIZONS</t>
  </si>
  <si>
    <t>INS250105I</t>
  </si>
  <si>
    <t>KALEIDOSCOPE OF YOUR WORLD</t>
  </si>
  <si>
    <t>INS250127</t>
  </si>
  <si>
    <t>INS250218</t>
  </si>
  <si>
    <t>INS250323</t>
  </si>
  <si>
    <t>INS250414</t>
  </si>
  <si>
    <t>INS250504</t>
  </si>
  <si>
    <t>INS250528</t>
  </si>
  <si>
    <t>INS250616</t>
  </si>
  <si>
    <t>INS250703</t>
  </si>
  <si>
    <t>REG221110</t>
  </si>
  <si>
    <t>JAVA SEA EXPLORER</t>
  </si>
  <si>
    <t>REG221110A</t>
  </si>
  <si>
    <t>INDONESIAN REFLECTIONS</t>
  </si>
  <si>
    <t>Atlantis Events, Inc.</t>
  </si>
  <si>
    <t>HNR</t>
  </si>
  <si>
    <t>HONIARA, SOLOMON ISLANDS</t>
  </si>
  <si>
    <t>SB</t>
  </si>
  <si>
    <t>LOM</t>
  </si>
  <si>
    <t>LOMBOK (LEMBAR), INDONESIA</t>
  </si>
  <si>
    <t>MNA241207B</t>
  </si>
  <si>
    <t>SOUTH AMERICA KALEIDOSCOPE</t>
  </si>
  <si>
    <t>MNA250114</t>
  </si>
  <si>
    <t>MNA250126</t>
  </si>
  <si>
    <t>MNA250216</t>
  </si>
  <si>
    <t>MNA250306</t>
  </si>
  <si>
    <t>MNA250306A</t>
  </si>
  <si>
    <t>MNA250306D</t>
  </si>
  <si>
    <t>PATAGONIA TO IBERIA MOSIAC</t>
  </si>
  <si>
    <t>MNA250324</t>
  </si>
  <si>
    <t>MNA250324B</t>
  </si>
  <si>
    <t>MNA250324C</t>
  </si>
  <si>
    <t>MNA250405</t>
  </si>
  <si>
    <t>MNA250405A</t>
  </si>
  <si>
    <t>MNA250405B</t>
  </si>
  <si>
    <t>MNA250421</t>
  </si>
  <si>
    <t>MNA250501</t>
  </si>
  <si>
    <t>NAU250225</t>
  </si>
  <si>
    <t>NAU250225A</t>
  </si>
  <si>
    <t>NAU250225B</t>
  </si>
  <si>
    <t>NAU250225C</t>
  </si>
  <si>
    <t>NAU250225D</t>
  </si>
  <si>
    <t>EPIC CONTINENTAL EXPLORER</t>
  </si>
  <si>
    <t>NAU250307</t>
  </si>
  <si>
    <t>NAU250307A</t>
  </si>
  <si>
    <t>NAU250307B</t>
  </si>
  <si>
    <t>NAU250326</t>
  </si>
  <si>
    <t>NAU250417</t>
  </si>
  <si>
    <t>NAU250417A</t>
  </si>
  <si>
    <t>NAU250417B</t>
  </si>
  <si>
    <t>NAU250522</t>
  </si>
  <si>
    <t>NAU250617</t>
  </si>
  <si>
    <t>SOUTH PACIFIC SOJOURN</t>
  </si>
  <si>
    <t>PACIFIC EXPLORER</t>
  </si>
  <si>
    <t>SOUTHERN CROSS</t>
  </si>
  <si>
    <t>SPARKLING SOUTHERN SEAS</t>
  </si>
  <si>
    <t>GLORIES OF ALASKA &amp; ASIA</t>
  </si>
  <si>
    <t>REG241003</t>
  </si>
  <si>
    <t>REG241003A</t>
  </si>
  <si>
    <t>REG241003B</t>
  </si>
  <si>
    <t>REG241003C</t>
  </si>
  <si>
    <t>ULTIMATE PACIFIC TRAVELER</t>
  </si>
  <si>
    <t>REG241029</t>
  </si>
  <si>
    <t>REG241029A</t>
  </si>
  <si>
    <t>REG241029B</t>
  </si>
  <si>
    <t>REG241114</t>
  </si>
  <si>
    <t>REG241114A</t>
  </si>
  <si>
    <t>REG241208</t>
  </si>
  <si>
    <t>REG250522</t>
  </si>
  <si>
    <t>REG250522A</t>
  </si>
  <si>
    <t>REG250522C</t>
  </si>
  <si>
    <t>ASIA &amp; OCEANIA ODYSSEY</t>
  </si>
  <si>
    <t>REG250603</t>
  </si>
  <si>
    <t>REG250603A</t>
  </si>
  <si>
    <t>REG250623</t>
  </si>
  <si>
    <t>REG250623A</t>
  </si>
  <si>
    <t>REG250717</t>
  </si>
  <si>
    <t>RVA241222</t>
  </si>
  <si>
    <t>RVA241222A</t>
  </si>
  <si>
    <t>RVA241222B</t>
  </si>
  <si>
    <t>RVA241222C</t>
  </si>
  <si>
    <t>GRAND EASTERN REFLECTIONS</t>
  </si>
  <si>
    <t>RVA250112</t>
  </si>
  <si>
    <t>RVA250112A</t>
  </si>
  <si>
    <t>RVA250112B</t>
  </si>
  <si>
    <t>RVA250127</t>
  </si>
  <si>
    <t>RVA250127A</t>
  </si>
  <si>
    <t>RVA250214</t>
  </si>
  <si>
    <t>IJMUIDEN, NETHERLANDS</t>
  </si>
  <si>
    <t>MNA250216C</t>
  </si>
  <si>
    <t>FAR &amp; WIDE: THE ULTIMATE ODYSSEY</t>
  </si>
  <si>
    <t>REG241222</t>
  </si>
  <si>
    <t>REG241222A</t>
  </si>
  <si>
    <t>REG241222B</t>
  </si>
  <si>
    <t>REG241222C</t>
  </si>
  <si>
    <t>REG250111</t>
  </si>
  <si>
    <t>REG250125</t>
  </si>
  <si>
    <t>CLOSED</t>
  </si>
  <si>
    <t>BIN</t>
  </si>
  <si>
    <t>BINTAN ISLAND, INDONESIA</t>
  </si>
  <si>
    <t>CAM</t>
  </si>
  <si>
    <t>CAMARONES, ARGENTINA</t>
  </si>
  <si>
    <t>CRU</t>
  </si>
  <si>
    <t>HILLSBOROUGH (CARRIACOU), GRENADA</t>
  </si>
  <si>
    <t>DMN</t>
  </si>
  <si>
    <t>DAMMAM, SAUDI ARABIA</t>
  </si>
  <si>
    <t>DRV</t>
  </si>
  <si>
    <t>DRAVUNI, FIJI</t>
  </si>
  <si>
    <t>TORSHAVN, FAEROE ISLANDS*</t>
  </si>
  <si>
    <t>FBC</t>
  </si>
  <si>
    <t>FERNANDINA BEACH, FLORIDA</t>
  </si>
  <si>
    <t>HIE</t>
  </si>
  <si>
    <t>HUALIEN, TAIWAN</t>
  </si>
  <si>
    <t>JOS</t>
  </si>
  <si>
    <t>JOST VAN DYKE, BRITISH VIRGIN ISLANDS</t>
  </si>
  <si>
    <t>MTG</t>
  </si>
  <si>
    <t>MONTEGO BAY, JAMAICA</t>
  </si>
  <si>
    <t>PSD</t>
  </si>
  <si>
    <t>PORT SAID (TECHNICAL CALL), EGYPT</t>
  </si>
  <si>
    <t>SIG</t>
  </si>
  <si>
    <t>SIGLUFJORDUR, ICELAND</t>
  </si>
  <si>
    <t>TKA</t>
  </si>
  <si>
    <t>TAKAMATSU, JAPAN</t>
  </si>
  <si>
    <t>TKD</t>
  </si>
  <si>
    <t>****SEKONDI-TAKORADI, GHANA****</t>
  </si>
  <si>
    <t>INS241222</t>
  </si>
  <si>
    <t>ANTILLES TO AMAZON</t>
  </si>
  <si>
    <t>INS250105A</t>
  </si>
  <si>
    <t>BEWITCHING AMAZON &amp; AFRICA</t>
  </si>
  <si>
    <t>INS250105B</t>
  </si>
  <si>
    <t>TALE OF THREE CONTINENTS</t>
  </si>
  <si>
    <t>EXOTIC ATLANTIC SHORES</t>
  </si>
  <si>
    <t>INTRIGUING INDIAN OCEAN</t>
  </si>
  <si>
    <t>REVERED PAGODAS</t>
  </si>
  <si>
    <t>AUSTRALASIAN ADVENTURE</t>
  </si>
  <si>
    <t>OCEANIA VOYAGER</t>
  </si>
  <si>
    <t>INS250504B</t>
  </si>
  <si>
    <t>SOUTHERN SEAS EXPLORER</t>
  </si>
  <si>
    <t>POLYNESIAN SEASCAPES</t>
  </si>
  <si>
    <t>INS250528A</t>
  </si>
  <si>
    <t>POLYNESIAN PARADE</t>
  </si>
  <si>
    <t>INS250528B</t>
  </si>
  <si>
    <t>EPIC TROPICAL VISTAS</t>
  </si>
  <si>
    <t>ISLANDS OF THE PACIFIC</t>
  </si>
  <si>
    <t>INS250616A</t>
  </si>
  <si>
    <t>PACIFIC &amp; CARIBBEAN STARS</t>
  </si>
  <si>
    <t>PANORAMIC PANAMA CANAL</t>
  </si>
  <si>
    <t>MNA230929A</t>
  </si>
  <si>
    <t>MEDITERRANEAN MYSTIQUE</t>
  </si>
  <si>
    <t>GREEK &amp; ITALIAN SHORES</t>
  </si>
  <si>
    <t>MNA231011A</t>
  </si>
  <si>
    <t>VENICE TO ISTANBUL</t>
  </si>
  <si>
    <t>MNA231011B</t>
  </si>
  <si>
    <t>MEDITERRANEAN CONNECTION</t>
  </si>
  <si>
    <t>MNA231021</t>
  </si>
  <si>
    <t>LEGENDARY PATHWAYS</t>
  </si>
  <si>
    <t>MNA231021A</t>
  </si>
  <si>
    <t>SEAS OF REVELATION</t>
  </si>
  <si>
    <t>MNA231101</t>
  </si>
  <si>
    <t>HIDDEN CARIBBEAN COVES</t>
  </si>
  <si>
    <t>MNA241207</t>
  </si>
  <si>
    <t>MAYA &amp; INCA DISCOVERY</t>
  </si>
  <si>
    <t>MNA241207A</t>
  </si>
  <si>
    <t>SUNLIT STRANDS &amp; ICY LANDS</t>
  </si>
  <si>
    <t>MNA241221</t>
  </si>
  <si>
    <t>ANTARCTIC &amp; PATAGONIAN JOY</t>
  </si>
  <si>
    <t>MNA241221A</t>
  </si>
  <si>
    <t>CAPTIVATING SOUTH AMERICA</t>
  </si>
  <si>
    <t>TANGO &amp; SAMBA CELEBRATION</t>
  </si>
  <si>
    <t>PENGUINS PASSAGE</t>
  </si>
  <si>
    <t>CAPE HORN ENCOUNTER</t>
  </si>
  <si>
    <t>SOUTH AMERICA CONNOISSEUR</t>
  </si>
  <si>
    <t>BEAUTIFUL BRAZIL &amp; BEYOND</t>
  </si>
  <si>
    <t>VERDANT ATLANTIC VISTAS</t>
  </si>
  <si>
    <t>BRILLIANT BRAZIL &amp; IBERIA</t>
  </si>
  <si>
    <t>SUMPTUOUS SOUTH ATLANTIC</t>
  </si>
  <si>
    <t>ICONS OF BRAZIL &amp; IBERIA</t>
  </si>
  <si>
    <t>SAMBA &amp; FLAMENCO RHYTHMS</t>
  </si>
  <si>
    <t>ARCHIPELAGOS TO ALCAZARS</t>
  </si>
  <si>
    <t>IBERIAN ILLUMINATION</t>
  </si>
  <si>
    <t>NAU250108</t>
  </si>
  <si>
    <t>TAHITIAN &amp; HAWAIIAN HUES</t>
  </si>
  <si>
    <t>NAU250126</t>
  </si>
  <si>
    <t>NAU250205</t>
  </si>
  <si>
    <t>NAU250215</t>
  </si>
  <si>
    <t>YACHTSMANS POLYNESIA</t>
  </si>
  <si>
    <t>SEDUCTIVE SOUTH PACIFIC</t>
  </si>
  <si>
    <t>EXOTIC SOUTHERN REALMS</t>
  </si>
  <si>
    <t>INDULGENT SOUTH PACIFIC</t>
  </si>
  <si>
    <t>RADIANT PACIFIC REEFS</t>
  </si>
  <si>
    <t>LAGOONS TO SAFARI LEGENDS</t>
  </si>
  <si>
    <t>OCEANIA TO INDONESIA</t>
  </si>
  <si>
    <t>INDIAN OCEAN TREASURES</t>
  </si>
  <si>
    <t>ASIA &amp; AFRICA ADVENTURE</t>
  </si>
  <si>
    <t>CONTINENTAL GRANDEUR</t>
  </si>
  <si>
    <t>AFRICA NAVIGATOR</t>
  </si>
  <si>
    <t>MEDITERRANEAN AWAKENING</t>
  </si>
  <si>
    <t>NORTH PACIFIC PANORAMA</t>
  </si>
  <si>
    <t>JEWELS OF ALASKA &amp; ASIA</t>
  </si>
  <si>
    <t>GRAND PACIFIC HEMISPHERES</t>
  </si>
  <si>
    <t>EAST ASIAN REFLECTIONS</t>
  </si>
  <si>
    <t>WESTERN PACIFIC PATHWAYS</t>
  </si>
  <si>
    <t>DYNASTIES TO DOWN UNDER</t>
  </si>
  <si>
    <t>ASTOUNDING AUSTRALASIA</t>
  </si>
  <si>
    <t>AUSTRALASIAN SEAFARER</t>
  </si>
  <si>
    <t>KIWI &amp; AUSSIE MAJESTY</t>
  </si>
  <si>
    <t>WONDERS OF AUSTRALIA</t>
  </si>
  <si>
    <t>ESSENTIAL AUSTRALIA</t>
  </si>
  <si>
    <t>VISIONS OF OCEANIA</t>
  </si>
  <si>
    <t>AUSTRALIAN NAVIGATOR</t>
  </si>
  <si>
    <t>TREASURES OF CAPTAIN COOK</t>
  </si>
  <si>
    <t>REG250210</t>
  </si>
  <si>
    <t>GREAT SOUTHERN LANDS</t>
  </si>
  <si>
    <t>REG250224</t>
  </si>
  <si>
    <t>KIWI &amp; KANGAROO COASTS</t>
  </si>
  <si>
    <t>REG250224A</t>
  </si>
  <si>
    <t>AUSTRALASIA UNLEASHED</t>
  </si>
  <si>
    <t>REG250310</t>
  </si>
  <si>
    <t>DOWN UNDER TO INDONESIA</t>
  </si>
  <si>
    <t>REG250409</t>
  </si>
  <si>
    <t>GILDED EASTERN KINGDOMS</t>
  </si>
  <si>
    <t>REG250409A</t>
  </si>
  <si>
    <t>KINGDOMS OF EAST ASIA</t>
  </si>
  <si>
    <t>REG250424</t>
  </si>
  <si>
    <t>SPRINGTIME IN ASIA</t>
  </si>
  <si>
    <t>REG250424A</t>
  </si>
  <si>
    <t>FABULOUS FAR EAST</t>
  </si>
  <si>
    <t>REG250508</t>
  </si>
  <si>
    <t>JEWELS OF JAPAN &amp; KOREA</t>
  </si>
  <si>
    <t>RICHES OF EAST ASIA</t>
  </si>
  <si>
    <t>ANCIENT EMPIRES OF ASIA</t>
  </si>
  <si>
    <t>EXTRAVAGANT FAR EAST</t>
  </si>
  <si>
    <t>ASIAN &amp; PACIFIC PEARLS</t>
  </si>
  <si>
    <t>OUTBACK &amp; ISLAND PEARLS</t>
  </si>
  <si>
    <t>PRISTINE PACIFIC SANDS</t>
  </si>
  <si>
    <t>DIVINE PACIFIC OASES</t>
  </si>
  <si>
    <t>RVA241124A</t>
  </si>
  <si>
    <t>MIDDLE EASTERN MOSAIC</t>
  </si>
  <si>
    <t>RVA241124B</t>
  </si>
  <si>
    <t>ALLURING ARABIA &amp; ASIA</t>
  </si>
  <si>
    <t>RVA241212</t>
  </si>
  <si>
    <t>RVA241212A</t>
  </si>
  <si>
    <t>SILK ROAD SPLENDORS</t>
  </si>
  <si>
    <t>RVA241212B</t>
  </si>
  <si>
    <t>DUNES TO DYNASTIES</t>
  </si>
  <si>
    <t>SHEIKS TO SHRINES</t>
  </si>
  <si>
    <t>MEMORIES OF MARCO POLO</t>
  </si>
  <si>
    <t>EMIRATES &amp; EMPIRES</t>
  </si>
  <si>
    <t>SOUTHEAST ASIAN SOJOURN</t>
  </si>
  <si>
    <t>ENCHANTING EAST ASIA</t>
  </si>
  <si>
    <t>ADVENTUROUS ASIA &amp; JAPAN</t>
  </si>
  <si>
    <t>ETERNAL EASTERN EMPIRES</t>
  </si>
  <si>
    <t>ASIAN TEMPLES &amp; TROPICS</t>
  </si>
  <si>
    <t>TROPICS OF THE FAR EAST</t>
  </si>
  <si>
    <t>RVA250310</t>
  </si>
  <si>
    <t>PALMS &amp; PAGODAS</t>
  </si>
  <si>
    <t>RVA250310A</t>
  </si>
  <si>
    <t>EAST ASIAN BLOSSOMS</t>
  </si>
  <si>
    <t>RVA250321</t>
  </si>
  <si>
    <t>FAR EASTERN FASCINATION</t>
  </si>
  <si>
    <t>RVA250401</t>
  </si>
  <si>
    <t>RVA250413</t>
  </si>
  <si>
    <t>RVA250413A</t>
  </si>
  <si>
    <t>JAPAN TO THE LAST FRONTIER</t>
  </si>
  <si>
    <t>RVA250425</t>
  </si>
  <si>
    <t>LEGENDS OF JAPAN &amp; ALASKA</t>
  </si>
  <si>
    <t>PASSAGE TO PANAMA</t>
  </si>
  <si>
    <t>SIR240114</t>
  </si>
  <si>
    <t>PANAMA &amp; PARADISE</t>
  </si>
  <si>
    <t>WESTERN CARIBBEAN WONDERS</t>
  </si>
  <si>
    <t>SIR241103</t>
  </si>
  <si>
    <t>SIR241103A</t>
  </si>
  <si>
    <t>SIR241221</t>
  </si>
  <si>
    <t>MANGROVES OF THE MAYA</t>
  </si>
  <si>
    <t>SIR241221A</t>
  </si>
  <si>
    <t>CARIBBEAN AMAZON CULTURE</t>
  </si>
  <si>
    <t>SIR250104</t>
  </si>
  <si>
    <t>AMAZON TRAILBLAZER</t>
  </si>
  <si>
    <t>SIR250104A</t>
  </si>
  <si>
    <t>AMAZING AMAZON TO ANTILLES</t>
  </si>
  <si>
    <t>SIR250122</t>
  </si>
  <si>
    <t>WINDWARD ISLAND ESCAPE</t>
  </si>
  <si>
    <t>SIR250129</t>
  </si>
  <si>
    <t>STEEL DRUM SERENADE</t>
  </si>
  <si>
    <t>SIR250208</t>
  </si>
  <si>
    <t>SIR250208A</t>
  </si>
  <si>
    <t>PANAMA CANAL DISCOVERY</t>
  </si>
  <si>
    <t>SIR250218</t>
  </si>
  <si>
    <t>CLASSIC PANAMA CANAL</t>
  </si>
  <si>
    <t>SIR250301</t>
  </si>
  <si>
    <t>MAYA REVELATIONS</t>
  </si>
  <si>
    <t>SIR250301A</t>
  </si>
  <si>
    <t>COLLECTORS CARIBBEAN</t>
  </si>
  <si>
    <t>SIR250311</t>
  </si>
  <si>
    <t>CALYPSO SANDS</t>
  </si>
  <si>
    <t>SIR250323</t>
  </si>
  <si>
    <t>SIR250323A</t>
  </si>
  <si>
    <t>PEARLS OF THE PANAMA CANAL</t>
  </si>
  <si>
    <t>SIR250402</t>
  </si>
  <si>
    <t>CAPTIVATING PANAMA CANAL</t>
  </si>
  <si>
    <t>SIR250412</t>
  </si>
  <si>
    <t>RHYTHMS OF THE CARIBBEAN</t>
  </si>
  <si>
    <t>SIR250412A</t>
  </si>
  <si>
    <t>TRANSATLANTIC TRANQUILITY</t>
  </si>
  <si>
    <t>SIR250412B</t>
  </si>
  <si>
    <t>CARIBBEAN &amp; EUROPEAN DAWN</t>
  </si>
  <si>
    <t>SIR250422</t>
  </si>
  <si>
    <t>EXOTIC ATLANTIC CROSSING</t>
  </si>
  <si>
    <t>SIR250422A</t>
  </si>
  <si>
    <t>CARIBBEAN &amp; RIVIERA REVELRY</t>
  </si>
  <si>
    <t>SIR250506</t>
  </si>
  <si>
    <t>MEDITERRANEAN SPRING</t>
  </si>
  <si>
    <t>VIS230503</t>
  </si>
  <si>
    <t>VIS230514</t>
  </si>
  <si>
    <t>NON REVENUE - PARTNER PREVIEW</t>
  </si>
  <si>
    <t>VIS241217</t>
  </si>
  <si>
    <t>VIS241217A</t>
  </si>
  <si>
    <t>JOYFUL CARIBBBEAN</t>
  </si>
  <si>
    <t>VIS241227</t>
  </si>
  <si>
    <t>RADIANT NEW YEAR</t>
  </si>
  <si>
    <t>VIS250108</t>
  </si>
  <si>
    <t>VIS250108G</t>
  </si>
  <si>
    <t>ULTIMATE SNOWBIRD PARADISE</t>
  </si>
  <si>
    <t>VIS250124</t>
  </si>
  <si>
    <t>VIS250209</t>
  </si>
  <si>
    <t>SUNLIT SEASCAPES</t>
  </si>
  <si>
    <t>VIS250219</t>
  </si>
  <si>
    <t>IDYLLIC WEST INDIES</t>
  </si>
  <si>
    <t>VIS250219A</t>
  </si>
  <si>
    <t>IRIDESCENT ISLES &amp; INLETS</t>
  </si>
  <si>
    <t>VIS250302</t>
  </si>
  <si>
    <t>VIS250309</t>
  </si>
  <si>
    <t>VIS250309A</t>
  </si>
  <si>
    <t>VIS250320</t>
  </si>
  <si>
    <t>VIS250320A</t>
  </si>
  <si>
    <t>CARIBBEAN TWILIGHT</t>
  </si>
  <si>
    <t>VIS250327</t>
  </si>
  <si>
    <t>ANTILLEAN ADVENTURE</t>
  </si>
  <si>
    <t>VIS250408</t>
  </si>
  <si>
    <t>VIS250408A</t>
  </si>
  <si>
    <t>ELEGANT TROPICAL ENCLAVES</t>
  </si>
  <si>
    <t>VIS250419</t>
  </si>
  <si>
    <t>ATLANTIC SEAFARER</t>
  </si>
  <si>
    <t>VIS250419A</t>
  </si>
  <si>
    <t>JEWELS OF THE ATLANTIC</t>
  </si>
  <si>
    <t>VIS250419B</t>
  </si>
  <si>
    <t>RETURN TO THE OLD WORLD</t>
  </si>
  <si>
    <t>VIS250419C</t>
  </si>
  <si>
    <t>BERMUDA TO BRITISH ISLES</t>
  </si>
  <si>
    <t>VIS250501</t>
  </si>
  <si>
    <t>VIS250501A</t>
  </si>
  <si>
    <t>CAPTIVATING CROSSING</t>
  </si>
  <si>
    <t>VIS250501B</t>
  </si>
  <si>
    <t>GRAND EMPIRES &amp; ISLES</t>
  </si>
  <si>
    <t>VIS250513</t>
  </si>
  <si>
    <t>CONTINENTAL ELEGANCE</t>
  </si>
  <si>
    <t>VIS250513A</t>
  </si>
  <si>
    <t>IBERIANS, GAULS &amp; CELTS</t>
  </si>
  <si>
    <t>VIS250523</t>
  </si>
  <si>
    <t>GRANDEUR OF GREAT BRITAIN</t>
  </si>
  <si>
    <t>ASU</t>
  </si>
  <si>
    <t>Asuncion</t>
  </si>
  <si>
    <t>PY</t>
  </si>
  <si>
    <t>HUB</t>
  </si>
  <si>
    <t>CRUISING HUBBARD GLACIER</t>
  </si>
  <si>
    <t>SIR241023</t>
  </si>
  <si>
    <t>BRITISH ISLES PASSAGE</t>
  </si>
  <si>
    <t>SIR241023A</t>
  </si>
  <si>
    <t>BRITISH ISLES TO PINK SANDS</t>
  </si>
  <si>
    <t>VIS230503B</t>
  </si>
  <si>
    <t>VIS230506A</t>
  </si>
  <si>
    <t>VIS230510</t>
  </si>
  <si>
    <t>VIS230513</t>
  </si>
  <si>
    <t>FOUNDER'S CRUISE</t>
  </si>
  <si>
    <t>C-F</t>
  </si>
  <si>
    <t>C-D/S</t>
  </si>
  <si>
    <t>C-S</t>
  </si>
  <si>
    <t>PRE-INAUGURAL</t>
  </si>
  <si>
    <t>VIS230503A</t>
  </si>
  <si>
    <t>PRE-INAUGURAL &amp; CHRISTENING VOYAGE</t>
  </si>
  <si>
    <t>CHRISTENING VOYAGE</t>
  </si>
  <si>
    <t>INAUGURAL</t>
  </si>
  <si>
    <t>*PAAMIUT, GREENLAND</t>
  </si>
  <si>
    <t>GRA</t>
  </si>
  <si>
    <t>BORDEAUX (GRATTEQUINA), FRANCE</t>
  </si>
  <si>
    <t>PROPRIANO, CORSICA, FRANCE*******</t>
  </si>
  <si>
    <t>SKJ</t>
  </si>
  <si>
    <t>MEDITERRANEAN HIDEAWAYS</t>
  </si>
  <si>
    <t>MNA250927</t>
  </si>
  <si>
    <t>Desire Charter</t>
  </si>
  <si>
    <t>ALASKA DREAMS</t>
  </si>
  <si>
    <t>HISTORICAL ICONS</t>
  </si>
  <si>
    <t>MEDITERRANEAN CHIC</t>
  </si>
  <si>
    <t>SIR250513</t>
  </si>
  <si>
    <t>EASTERN MEDITERRANEAN GEMS</t>
  </si>
  <si>
    <t>ATLANTIC SANDS &amp; SUNSETS</t>
  </si>
  <si>
    <t>LJU</t>
  </si>
  <si>
    <t>LJUBLJANA, SLOVENIA</t>
  </si>
  <si>
    <t>PTB</t>
  </si>
  <si>
    <t>PORT BLAIR, ANDAMAN ISLANDS, INDIA</t>
  </si>
  <si>
    <t>SAAREMAA, ESTONIA</t>
  </si>
  <si>
    <t>ALU250425</t>
  </si>
  <si>
    <t>BARCELONA TO ROME</t>
  </si>
  <si>
    <t>ALU250503</t>
  </si>
  <si>
    <t>INS241127</t>
  </si>
  <si>
    <t>CROSSROADS TRAVELER</t>
  </si>
  <si>
    <t>VISTA SHOWCASE SAILING</t>
  </si>
  <si>
    <t>ITALIAN &amp; AEGEAN SAMPLER</t>
  </si>
  <si>
    <t>CLASSICAL MEDITERRANEAN</t>
  </si>
  <si>
    <t>ALU250515</t>
  </si>
  <si>
    <t>HIDDEN MEDITERRANEAN</t>
  </si>
  <si>
    <t>ALU250525</t>
  </si>
  <si>
    <t>SOUL OF CIVILIZATION</t>
  </si>
  <si>
    <t>ALU250608</t>
  </si>
  <si>
    <t>ALU250615</t>
  </si>
  <si>
    <t>MEDITERRANEAN BOUNTY</t>
  </si>
  <si>
    <t>ALU250615A</t>
  </si>
  <si>
    <t>GRANDEUR OF ANTIQUITY</t>
  </si>
  <si>
    <t>ALU250625</t>
  </si>
  <si>
    <t>PALMS TO PANTHEONS</t>
  </si>
  <si>
    <t>ALU250707</t>
  </si>
  <si>
    <t>VISIONS OF ANATOLIA</t>
  </si>
  <si>
    <t>ALU250717</t>
  </si>
  <si>
    <t>SULTANS &amp; SUNSHINE</t>
  </si>
  <si>
    <t>ALU250717A</t>
  </si>
  <si>
    <t>WONDROUS MEDITERRANEAN</t>
  </si>
  <si>
    <t>ALU250729</t>
  </si>
  <si>
    <t>ENDLESS RIVIERAS</t>
  </si>
  <si>
    <t>ALU250729A</t>
  </si>
  <si>
    <t>FLOURISHING RIVIERAS</t>
  </si>
  <si>
    <t>ALU250805</t>
  </si>
  <si>
    <t>MEDITERRANEAN ALLURE</t>
  </si>
  <si>
    <t>ALU250815</t>
  </si>
  <si>
    <t>GRECO-ROMAN HOLIDAY</t>
  </si>
  <si>
    <t>ALU250815A</t>
  </si>
  <si>
    <t>MEDITERRANEAN ODYSSEY</t>
  </si>
  <si>
    <t>ALU250827</t>
  </si>
  <si>
    <t>RAMPARTS &amp; RIVIERAS</t>
  </si>
  <si>
    <t>ALU250827B</t>
  </si>
  <si>
    <t>EXPLORERS GRAND CROSSING</t>
  </si>
  <si>
    <t>ALU250906</t>
  </si>
  <si>
    <t>IBERIAN IDYLLS</t>
  </si>
  <si>
    <t>ALU250906A</t>
  </si>
  <si>
    <t>VOYAGE TO NORTH AMERICA</t>
  </si>
  <si>
    <t>ALU250916</t>
  </si>
  <si>
    <t>COSMOPOLITAN CROSSING</t>
  </si>
  <si>
    <t>ALU250930</t>
  </si>
  <si>
    <t>NEW YORK to NEW YORK</t>
  </si>
  <si>
    <t>ALU251004</t>
  </si>
  <si>
    <t>ODE TO CANADA</t>
  </si>
  <si>
    <t>ALU251018</t>
  </si>
  <si>
    <t>MAPLES &amp; MANORS</t>
  </si>
  <si>
    <t>ALU251029</t>
  </si>
  <si>
    <t>COLORFUL EAST COAST</t>
  </si>
  <si>
    <t>ALU251113</t>
  </si>
  <si>
    <t>MIAMI to MIAMI</t>
  </si>
  <si>
    <t>ALU251116</t>
  </si>
  <si>
    <t>CURATED CARIBBEAN</t>
  </si>
  <si>
    <t>ALU251116A</t>
  </si>
  <si>
    <t>CARIBBEAN SPECTRUM</t>
  </si>
  <si>
    <t>ALU251128</t>
  </si>
  <si>
    <t>MAYA MAGNIFICENCE</t>
  </si>
  <si>
    <t>ALU251128A</t>
  </si>
  <si>
    <t>ALU251210</t>
  </si>
  <si>
    <t>ECLECTIC CARIBBEAN</t>
  </si>
  <si>
    <t>ALU251221</t>
  </si>
  <si>
    <t>HOLIDAY HAVENS</t>
  </si>
  <si>
    <t>C-G</t>
  </si>
  <si>
    <t>MANAMA (KHALIFA BIN SALMAN), BAHRAIN</t>
  </si>
  <si>
    <t>DUNKIRK, FRANCE</t>
  </si>
  <si>
    <t>TUNIS (LA GOULETTE), TUNISIA</t>
  </si>
  <si>
    <t>MDL</t>
  </si>
  <si>
    <t>MANDAL, NORWAY</t>
  </si>
  <si>
    <t>SKJOLDEN, NORWAY</t>
  </si>
  <si>
    <t>FOCUS ON JAPAN</t>
  </si>
  <si>
    <t>CES</t>
  </si>
  <si>
    <t>CESME, TURKEY</t>
  </si>
  <si>
    <t>KEM</t>
  </si>
  <si>
    <t>KEMI, FINLAND</t>
  </si>
  <si>
    <t>LUL</t>
  </si>
  <si>
    <t>LULEA, SWEDEN</t>
  </si>
  <si>
    <t>MNQ</t>
  </si>
  <si>
    <t>MANIITSOQ, GREENLAND</t>
  </si>
  <si>
    <t>PZL</t>
  </si>
  <si>
    <t>POZZALLO, ITALY</t>
  </si>
  <si>
    <t>SCR</t>
  </si>
  <si>
    <t>SIB</t>
  </si>
  <si>
    <t>SIBENIK, CROATIA</t>
  </si>
  <si>
    <t>SMS</t>
  </si>
  <si>
    <t>SAMOS, GREECE</t>
  </si>
  <si>
    <t>SUN</t>
  </si>
  <si>
    <t>SUNDSVALL, SWEDEN</t>
  </si>
  <si>
    <t>VAA</t>
  </si>
  <si>
    <t>VAASA, FINLAND</t>
  </si>
  <si>
    <t>VIK</t>
  </si>
  <si>
    <t>VIK, NORWAY</t>
  </si>
  <si>
    <t>INS250723</t>
  </si>
  <si>
    <t>INS250730</t>
  </si>
  <si>
    <t>INS250806</t>
  </si>
  <si>
    <t>SUBARCTIC SCENES</t>
  </si>
  <si>
    <t>INS250806A</t>
  </si>
  <si>
    <t>NEW &amp; PRIMEVAL WORLDS</t>
  </si>
  <si>
    <t>INS250825</t>
  </si>
  <si>
    <t>GLACIERS &amp; LIGHTHOUSES</t>
  </si>
  <si>
    <t>INS250913</t>
  </si>
  <si>
    <t>CHARISMATIC CANADA</t>
  </si>
  <si>
    <t>INS250924</t>
  </si>
  <si>
    <t>FALL TABLEAU</t>
  </si>
  <si>
    <t>INS251005</t>
  </si>
  <si>
    <t>CANADIAN CONNOISSEUR</t>
  </si>
  <si>
    <t>INS251016</t>
  </si>
  <si>
    <t>INS251027</t>
  </si>
  <si>
    <t>ISLAND INSPIRATION</t>
  </si>
  <si>
    <t>INS251027A</t>
  </si>
  <si>
    <t>CARIBBEAN &amp; AMAZON ICONS</t>
  </si>
  <si>
    <t>INS251112</t>
  </si>
  <si>
    <t>CALL OF THE AMAZON</t>
  </si>
  <si>
    <t>MNA250508</t>
  </si>
  <si>
    <t>BLOOMING MEDITERRANEAN</t>
  </si>
  <si>
    <t>MNA250518</t>
  </si>
  <si>
    <t>SPRINGTIME RIVIERAS</t>
  </si>
  <si>
    <t>MNA250526</t>
  </si>
  <si>
    <t>MNA250609</t>
  </si>
  <si>
    <t>ICONIC MEDITERRANEAN</t>
  </si>
  <si>
    <t>MNA250616</t>
  </si>
  <si>
    <t>IBERIA TO WINE COUNTRY</t>
  </si>
  <si>
    <t>MNA250630</t>
  </si>
  <si>
    <t>SCOTTISH &amp; NORDIC VOYAGER</t>
  </si>
  <si>
    <t>MNA250711</t>
  </si>
  <si>
    <t>VIKINGS &amp; BON VIVANTS</t>
  </si>
  <si>
    <t>MNA250727</t>
  </si>
  <si>
    <t>FAR NORTH EXPLORER</t>
  </si>
  <si>
    <t>MNA250727A</t>
  </si>
  <si>
    <t>CARTIERS EPIC HOMECOMING</t>
  </si>
  <si>
    <t>MNA250812</t>
  </si>
  <si>
    <t>NORTHERN VISTAS</t>
  </si>
  <si>
    <t>MNA250824</t>
  </si>
  <si>
    <t>BRITISH ISLES BOUNTY</t>
  </si>
  <si>
    <t>MNA250824A</t>
  </si>
  <si>
    <t>CELTS TO CATALONIANS</t>
  </si>
  <si>
    <t>MNA250824B</t>
  </si>
  <si>
    <t>EUROPES OCEANS &amp; SEAS</t>
  </si>
  <si>
    <t>MNA250903</t>
  </si>
  <si>
    <t>EPICUREAN FRANCE &amp; IBERIA</t>
  </si>
  <si>
    <t>MNA250915</t>
  </si>
  <si>
    <t>MEDITERRANEAN MELODY</t>
  </si>
  <si>
    <t>MNA251004</t>
  </si>
  <si>
    <t>ITALY &amp; ANCIENT ISLES</t>
  </si>
  <si>
    <t>MNA251004A</t>
  </si>
  <si>
    <t>AEGEAN VISTAS</t>
  </si>
  <si>
    <t>MNA251004D</t>
  </si>
  <si>
    <t>ANTIQUITY TO AMERICA</t>
  </si>
  <si>
    <t>MNA251016</t>
  </si>
  <si>
    <t>HAVENS &amp; HOLY LANDS</t>
  </si>
  <si>
    <t>MNA251016A</t>
  </si>
  <si>
    <t>HALLOWED &amp; HISTORIC LANDS</t>
  </si>
  <si>
    <t>MNA251016B</t>
  </si>
  <si>
    <t>OTTOMANS &amp; IDYLLIC ISLES</t>
  </si>
  <si>
    <t>MNA251027</t>
  </si>
  <si>
    <t>MEDITERRANEAN VIGNETTES</t>
  </si>
  <si>
    <t>MNA251027A</t>
  </si>
  <si>
    <t>SACRED &amp; EXOTIC LANDS</t>
  </si>
  <si>
    <t>MNA251107</t>
  </si>
  <si>
    <t>CANARY ISLANDS INSPIRATION</t>
  </si>
  <si>
    <t>MNA251107A</t>
  </si>
  <si>
    <t>IBERIA &amp; ATLANTIC SOJOURN</t>
  </si>
  <si>
    <t>MNA251117</t>
  </si>
  <si>
    <t>MNA251129</t>
  </si>
  <si>
    <t>MAYA &amp; INCA TREASURES</t>
  </si>
  <si>
    <t>WESTERN CARIBBEAN BLISS</t>
  </si>
  <si>
    <t>NAU250627</t>
  </si>
  <si>
    <t>MEDITERRANEAN DELIGHTS</t>
  </si>
  <si>
    <t>NAU250707</t>
  </si>
  <si>
    <t>ALLURE OF THE ADRIATIC</t>
  </si>
  <si>
    <t>NAU250707A</t>
  </si>
  <si>
    <t>ADRIATIC &amp; AEGEAN ICONS</t>
  </si>
  <si>
    <t>NAU250707C</t>
  </si>
  <si>
    <t>EPIC EAST MEDITERRANEAN</t>
  </si>
  <si>
    <t>NAU250717</t>
  </si>
  <si>
    <t>ICONS TO ISTANBUL</t>
  </si>
  <si>
    <t>NAU250717B</t>
  </si>
  <si>
    <t>HOLY LAND HORIZONS</t>
  </si>
  <si>
    <t>NAU250727</t>
  </si>
  <si>
    <t>ECHOES OF ANTIQUITY</t>
  </si>
  <si>
    <t>NAU250808</t>
  </si>
  <si>
    <t>BLISSFUL MEDITERRANEAN</t>
  </si>
  <si>
    <t>NAU250808B</t>
  </si>
  <si>
    <t>ETERNAL RIVIERAS</t>
  </si>
  <si>
    <t>NAU250822</t>
  </si>
  <si>
    <t>VOYAGE TO THE ADRIATIC</t>
  </si>
  <si>
    <t>NAU250822A</t>
  </si>
  <si>
    <t>BAROQUE TO BYZANTINE GEMS</t>
  </si>
  <si>
    <t>NAU250901</t>
  </si>
  <si>
    <t>MEDITERRANEAN INSPIRATION</t>
  </si>
  <si>
    <t>NAU250911</t>
  </si>
  <si>
    <t>CIVILIZATION'S DAWN</t>
  </si>
  <si>
    <t>NAU250911A</t>
  </si>
  <si>
    <t>MEDITERRANEAN MEMORIES</t>
  </si>
  <si>
    <t>NAU250911B</t>
  </si>
  <si>
    <t>EDGE OF THE ANCIENT WORLD</t>
  </si>
  <si>
    <t>NAU250925</t>
  </si>
  <si>
    <t>PALAZZI &amp; RIVIERAS</t>
  </si>
  <si>
    <t>NAU250925A</t>
  </si>
  <si>
    <t>NAU251007</t>
  </si>
  <si>
    <t>COLORFUL CANARY ISLANDS</t>
  </si>
  <si>
    <t>NAU251007A</t>
  </si>
  <si>
    <t>SCENIC STRANDS &amp; HAVENS</t>
  </si>
  <si>
    <t>NAU251017</t>
  </si>
  <si>
    <t>MOORISH MAJESTY</t>
  </si>
  <si>
    <t>NAU251029</t>
  </si>
  <si>
    <t>MEDITERRANEAN MELANGE</t>
  </si>
  <si>
    <t>NAU251108</t>
  </si>
  <si>
    <t>ARC OF HISTORY</t>
  </si>
  <si>
    <t>NAU251108A</t>
  </si>
  <si>
    <t>MAGNIFICENT OASES</t>
  </si>
  <si>
    <t>NAU251120</t>
  </si>
  <si>
    <t>GRANDEUR OF THE ANCIENTS</t>
  </si>
  <si>
    <t>REG250801</t>
  </si>
  <si>
    <t>POLYNESIAN DREAMS</t>
  </si>
  <si>
    <t>REG250816</t>
  </si>
  <si>
    <t>REG250826</t>
  </si>
  <si>
    <t>REG250905</t>
  </si>
  <si>
    <t>REG250915</t>
  </si>
  <si>
    <t>REG250930</t>
  </si>
  <si>
    <t>REG251015</t>
  </si>
  <si>
    <t>SONG OF POLYNESIA</t>
  </si>
  <si>
    <t>RVA250514</t>
  </si>
  <si>
    <t>ALASKAN ACCOLADES</t>
  </si>
  <si>
    <t>RVA250521</t>
  </si>
  <si>
    <t>EXPLORER'S ALASKA</t>
  </si>
  <si>
    <t>RVA250531</t>
  </si>
  <si>
    <t>RVA250610</t>
  </si>
  <si>
    <t>RVA250617</t>
  </si>
  <si>
    <t>WONDERS OF ALASKA</t>
  </si>
  <si>
    <t>RVA250626</t>
  </si>
  <si>
    <t>GEMS OF THE LAST FRONTIER</t>
  </si>
  <si>
    <t>RVA250708</t>
  </si>
  <si>
    <t>RVA250717</t>
  </si>
  <si>
    <t>ALASKAN HORIZONS</t>
  </si>
  <si>
    <t>RVA250729</t>
  </si>
  <si>
    <t>RVA250808</t>
  </si>
  <si>
    <t>RVA250818</t>
  </si>
  <si>
    <t>RVA250828</t>
  </si>
  <si>
    <t>RVA250909</t>
  </si>
  <si>
    <t>RVA250918</t>
  </si>
  <si>
    <t>GLACIERS TO TIMELESS JAPAN</t>
  </si>
  <si>
    <t>SIR250520</t>
  </si>
  <si>
    <t>IBERIA TO IRELAND</t>
  </si>
  <si>
    <t>SIR250520A</t>
  </si>
  <si>
    <t>IBERIANS TO NORSEMEN</t>
  </si>
  <si>
    <t>SIR250603</t>
  </si>
  <si>
    <t>CELTIC &amp; VIKING VISTAS</t>
  </si>
  <si>
    <t>SIR250603A</t>
  </si>
  <si>
    <t>GRAND VIKING VISTAS</t>
  </si>
  <si>
    <t>SIR250603B</t>
  </si>
  <si>
    <t>EPIC NORTHERN EUROPE</t>
  </si>
  <si>
    <t>SIR250614</t>
  </si>
  <si>
    <t>NORTHERN REFLECTIONS</t>
  </si>
  <si>
    <t>SIR250614B</t>
  </si>
  <si>
    <t>SCANDINAVIAN SPLENDOR</t>
  </si>
  <si>
    <t>SIR250626</t>
  </si>
  <si>
    <t>HANSEATIC HAVENS</t>
  </si>
  <si>
    <t>SIR250708</t>
  </si>
  <si>
    <t>KIEL CANAL TO SCANDINAVIA</t>
  </si>
  <si>
    <t>SIR250720</t>
  </si>
  <si>
    <t>NORTH ATLANTIC FRONTIERS</t>
  </si>
  <si>
    <t>SIR250731</t>
  </si>
  <si>
    <t>ICELANDIC REACHES</t>
  </si>
  <si>
    <t>SIR250801</t>
  </si>
  <si>
    <t>SIR250811</t>
  </si>
  <si>
    <t>SIR250811A</t>
  </si>
  <si>
    <t>ARCTIC CONQUEROR</t>
  </si>
  <si>
    <t>SIR250811C</t>
  </si>
  <si>
    <t>VAST CULTURAL PANORAMA</t>
  </si>
  <si>
    <t>SIR250825</t>
  </si>
  <si>
    <t>TOP OF THE WORLD</t>
  </si>
  <si>
    <t>SIR250825A</t>
  </si>
  <si>
    <t>VISIONS OF THE NORTH</t>
  </si>
  <si>
    <t>SIR250912</t>
  </si>
  <si>
    <t>ENGLISH CHANNEL CHARMS</t>
  </si>
  <si>
    <t>SIR250912A</t>
  </si>
  <si>
    <t>EUROPEAN HORIZONS</t>
  </si>
  <si>
    <t>SIR250922</t>
  </si>
  <si>
    <t>EUROPEAN GRAND DAMES</t>
  </si>
  <si>
    <t>SIR250922A</t>
  </si>
  <si>
    <t>EUROPEAN &amp; EXOTIC MEDLEY</t>
  </si>
  <si>
    <t>SIR251004</t>
  </si>
  <si>
    <t>FLAMENCO FASCINATION</t>
  </si>
  <si>
    <t>SIR251018</t>
  </si>
  <si>
    <t>AUTUMNAL MEDITERRANEAN</t>
  </si>
  <si>
    <t>SIR251018A</t>
  </si>
  <si>
    <t>EMPIRES &amp; EXPLORERS</t>
  </si>
  <si>
    <t>SIR251028</t>
  </si>
  <si>
    <t>IBERIA &amp; ATLANTIC ISLES</t>
  </si>
  <si>
    <t>VIS250603</t>
  </si>
  <si>
    <t>EPICUREAN AWAKENING</t>
  </si>
  <si>
    <t>VIS250603A</t>
  </si>
  <si>
    <t>ATLANTIC &amp; NORTH SEA GEMS</t>
  </si>
  <si>
    <t>VIS250615</t>
  </si>
  <si>
    <t>FAIRYTALE ISLES &amp; FJORDS</t>
  </si>
  <si>
    <t>VIS250615A</t>
  </si>
  <si>
    <t>NORTHERN JUBILATION</t>
  </si>
  <si>
    <t>VIS250629</t>
  </si>
  <si>
    <t>CONTINENTAL CAPITALS</t>
  </si>
  <si>
    <t>VIS250709</t>
  </si>
  <si>
    <t>ELEGANT NORTHERN EUROPE</t>
  </si>
  <si>
    <t>VIS250721</t>
  </si>
  <si>
    <t>VIBRANT NORTHERN CAPITALS</t>
  </si>
  <si>
    <t>VIS250721A</t>
  </si>
  <si>
    <t>COSMOPOLITAN CAPITALS</t>
  </si>
  <si>
    <t>VIS250804</t>
  </si>
  <si>
    <t>VIS250815</t>
  </si>
  <si>
    <t>CELTIC CLASSICS</t>
  </si>
  <si>
    <t>VIS250815B</t>
  </si>
  <si>
    <t>BRITISH ISLES TO IBERIA</t>
  </si>
  <si>
    <t>VIS250815C</t>
  </si>
  <si>
    <t>EUROPEAN EXTRAVAGANCE</t>
  </si>
  <si>
    <t>VIS250825</t>
  </si>
  <si>
    <t>GALLIC GRANDEUR</t>
  </si>
  <si>
    <t>VIS250904</t>
  </si>
  <si>
    <t>IBERIAN EMBRACE</t>
  </si>
  <si>
    <t>VIS250914</t>
  </si>
  <si>
    <t>IMMORTAL MEDITERRANEAN</t>
  </si>
  <si>
    <t>VIS250926</t>
  </si>
  <si>
    <t>HELLENIC INSPIRATION</t>
  </si>
  <si>
    <t>VIS251003</t>
  </si>
  <si>
    <t>GRECO-ROMAN ECHOES</t>
  </si>
  <si>
    <t>VIS251013</t>
  </si>
  <si>
    <t>ITALY TO ADRIATIC</t>
  </si>
  <si>
    <t>VIS251023</t>
  </si>
  <si>
    <t>VIS251030</t>
  </si>
  <si>
    <t>ANTIQUITY TO ANATOLIA</t>
  </si>
  <si>
    <t>VIS251109</t>
  </si>
  <si>
    <t>MEDITERRANEAN SEAFARER</t>
  </si>
  <si>
    <t>VIS251109A</t>
  </si>
  <si>
    <t>TRANSATLANTIC ODYSSEY</t>
  </si>
  <si>
    <t>VIS251119</t>
  </si>
  <si>
    <t>EXPLORER'S CROSSING</t>
  </si>
  <si>
    <t>VIS251203</t>
  </si>
  <si>
    <t>A TALE OF TWO SEAS</t>
  </si>
  <si>
    <t>A-G</t>
  </si>
  <si>
    <t>ANA</t>
  </si>
  <si>
    <t>ANTSIRANANA, MADAGASCAR</t>
  </si>
  <si>
    <t>BLC</t>
  </si>
  <si>
    <t>BALNEARIO CAMBORIU, BRAZIL</t>
  </si>
  <si>
    <t>TAIPEI (KEELUNG), TAIWAN CHINA</t>
  </si>
  <si>
    <t>KAOHSIUNG, TAIWAN CHINA</t>
  </si>
  <si>
    <t>KITAKYUSHU, JAPAN</t>
  </si>
  <si>
    <t>MLC</t>
  </si>
  <si>
    <t>MELAKA, MALAYSIA</t>
  </si>
  <si>
    <t>SCRABSTER, SCOTLAND</t>
  </si>
  <si>
    <t>BUCOLIC BRITISH ISLES</t>
  </si>
  <si>
    <t>PALAZZI TO PALM GROVES</t>
  </si>
  <si>
    <t>REVELATIONS OF JAPAN</t>
  </si>
  <si>
    <t>RVA250513</t>
  </si>
  <si>
    <t>ALASKA REFLECTIONS</t>
  </si>
  <si>
    <t>RVA250529</t>
  </si>
  <si>
    <t>WILDS OF ALASKA</t>
  </si>
  <si>
    <t>MAJESTIC ALASKA</t>
  </si>
  <si>
    <t>FRONTIER ADVENTURES</t>
  </si>
  <si>
    <t>SPIRIT OF ALASKA</t>
  </si>
  <si>
    <t>CARIBBEAN COLLAGE</t>
  </si>
  <si>
    <t>Amway China Co., Ltd.</t>
  </si>
  <si>
    <t>VIS251029</t>
  </si>
  <si>
    <t>TRIESTE, ITALY</t>
  </si>
  <si>
    <t>MEDITERRANEAN STARS</t>
  </si>
  <si>
    <t>ANCIENT MEDITERRANEAN TREASURES</t>
  </si>
  <si>
    <t>MEDITERRANEAN ESSENCE</t>
  </si>
  <si>
    <t>MEDITERRANEAN PORTRAIT</t>
  </si>
  <si>
    <t>MEDITERRANEAN &amp; ARABIAN ROUTES</t>
  </si>
  <si>
    <t>CLASSICAL EASTERN MEDITERRANEAN</t>
  </si>
  <si>
    <t>EMIRATES &amp; ADRIATIC GEMS</t>
  </si>
  <si>
    <t>DESERTS TO ICONIC SEAS</t>
  </si>
  <si>
    <t>AEGEAN REFLECTIONS</t>
  </si>
  <si>
    <t>ADRIATIC &amp; AEGEAN MEDLEY</t>
  </si>
  <si>
    <t>ADRIATIC &amp; AEGEAN EXPLORER</t>
  </si>
  <si>
    <t>GRECO-ROMAN TREASURES</t>
  </si>
  <si>
    <t>CLASSICAL GREECE &amp; ITALY</t>
  </si>
  <si>
    <t>VIS250103</t>
  </si>
  <si>
    <t>UKG Inc.</t>
  </si>
  <si>
    <t>A-F</t>
  </si>
  <si>
    <t>PH-G</t>
  </si>
  <si>
    <t>Interline Rate Sailings as of February 2024</t>
  </si>
  <si>
    <t>UPDATED TO T1</t>
  </si>
  <si>
    <t>UPDATED TO T2</t>
  </si>
  <si>
    <t>GQEBERHA (PORT ELIZABETH), SOUTH AFRICA</t>
  </si>
  <si>
    <t>RADIANT BRAZIL &amp; ARGENTINA</t>
  </si>
  <si>
    <t>MNA250126A</t>
  </si>
  <si>
    <t>SOUTH AMERICA ILLUMINATION</t>
  </si>
  <si>
    <t>ITALY &amp; DALMATIAN COAST</t>
  </si>
  <si>
    <t>WEST AFRICA RHYTHMS</t>
  </si>
  <si>
    <t>A TALE OF FIVE SEAS</t>
  </si>
  <si>
    <t>RVA241211</t>
  </si>
  <si>
    <t>COLONIAL CROWNS</t>
  </si>
  <si>
    <t>RVA251228</t>
  </si>
  <si>
    <t>RVA240514-2 (RVA240523)</t>
  </si>
  <si>
    <t>DUBAI, UAE/ATHENS, 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</si>
</sst>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1" xfId="0" quotePrefix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22" fontId="0" fillId="0" borderId="0" xfId="0" applyNumberFormat="1"/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4" fillId="0" borderId="0" xfId="0" applyFont="1"/>
    <xf numFmtId="9" fontId="0" fillId="0" borderId="0" xfId="2" applyFont="1"/>
    <xf numFmtId="9" fontId="0" fillId="0" borderId="0" xfId="2" applyFont="1" applyAlignment="1">
      <alignment horizontal="center"/>
    </xf>
    <xf numFmtId="14" fontId="1" fillId="4" borderId="8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6" fontId="0" fillId="0" borderId="15" xfId="0" applyNumberForma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9" fontId="0" fillId="0" borderId="0" xfId="2" quotePrefix="1" applyFont="1" applyAlignment="1">
      <alignment horizontal="left"/>
    </xf>
    <xf numFmtId="14" fontId="1" fillId="4" borderId="17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3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15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0" fontId="0" fillId="0" borderId="20" xfId="0" applyBorder="1" applyAlignment="1">
      <alignment horizontal="center"/>
    </xf>
    <xf numFmtId="6" fontId="0" fillId="0" borderId="21" xfId="0" applyNumberFormat="1" applyBorder="1" applyAlignment="1">
      <alignment horizontal="center"/>
    </xf>
    <xf numFmtId="6" fontId="0" fillId="0" borderId="22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quotePrefix="1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">
    <cellStyle name="Currency 10" xfId="3" xr:uid="{00000000-0005-0000-0000-000001000000}"/>
    <cellStyle name="Normal" xfId="0" builtinId="0"/>
    <cellStyle name="Normal 2" xfId="1" xr:uid="{00000000-0005-0000-0000-000003000000}"/>
    <cellStyle name="Percent" xfId="2" builtinId="5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CE-REP" connectionId="1" xr16:uid="{1830D5B1-B329-4332-99C1-E8EC85C07641}" autoFormatId="16" applyNumberFormats="0" applyBorderFormats="0" applyFontFormats="0" applyPatternFormats="0" applyAlignmentFormats="0" applyWidthHeightFormats="0">
  <queryTableRefresh nextId="12" unboundColumnsRight="3">
    <queryTableFields count="11">
      <queryTableField id="1" name="CRUISE" tableColumnId="1"/>
      <queryTableField id="2" name="CRNAME" tableColumnId="2"/>
      <queryTableField id="3" name="SHIP" tableColumnId="3"/>
      <queryTableField id="4" name="DEPART" tableColumnId="4"/>
      <queryTableField id="5" name="DAYS" tableColumnId="5"/>
      <queryTableField id="6" name="FMPORT" tableColumnId="6"/>
      <queryTableField id="9" dataBound="0" tableColumnId="9"/>
      <queryTableField id="7" name="TOPORT" tableColumnId="7"/>
      <queryTableField id="10" dataBound="0" tableColumnId="10"/>
      <queryTableField id="8" dataBound="0" tableColumnId="8"/>
      <queryTableField id="11" dataBound="0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CE-REP_1" connectionId="2" xr16:uid="{AF5BFAB1-DE47-4FED-9597-0A9F09145744}" autoFormatId="16" applyNumberFormats="0" applyBorderFormats="0" applyFontFormats="0" applyPatternFormats="0" applyAlignmentFormats="0" applyWidthHeightFormats="0">
  <queryTableRefresh nextId="4">
    <queryTableFields count="3">
      <queryTableField id="1" name="PCODE" tableColumnId="1"/>
      <queryTableField id="2" name="PNAME" tableColumnId="2"/>
      <queryTableField id="3" name="COUNTRY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F7E1B2-5BE5-477F-8560-6EE47373D5CB}" name="Table_Query_from_OCE_REP4" displayName="Table_Query_from_OCE_REP4" ref="A1:K1308" tableType="queryTable" totalsRowShown="0">
  <autoFilter ref="A1:K1308" xr:uid="{1DF7E1B2-5BE5-477F-8560-6EE47373D5CB}"/>
  <tableColumns count="11">
    <tableColumn id="1" xr3:uid="{18F8F9B2-CE49-479A-A764-A17421E0DD3D}" uniqueName="1" name="CRUISE" queryTableFieldId="1"/>
    <tableColumn id="2" xr3:uid="{045B553E-1992-434A-BAE7-8B53ADDA0DDB}" uniqueName="2" name="CRNAME" queryTableFieldId="2"/>
    <tableColumn id="3" xr3:uid="{3784E86A-C04C-4709-A1D5-6629CE08D9D9}" uniqueName="3" name="SHIP" queryTableFieldId="3"/>
    <tableColumn id="4" xr3:uid="{AC080963-6581-4893-9B47-1A65EDD68AF2}" uniqueName="4" name="DEPART" queryTableFieldId="4" dataDxfId="4"/>
    <tableColumn id="5" xr3:uid="{1E72D7F2-A1C4-488A-A22D-FC99349C4563}" uniqueName="5" name="DAYS" queryTableFieldId="5"/>
    <tableColumn id="6" xr3:uid="{CBEE4655-F0A6-4173-985F-423964DA30F1}" uniqueName="6" name="FMPORT" queryTableFieldId="6"/>
    <tableColumn id="9" xr3:uid="{4BE61337-C2D9-4B02-B4B1-D023BFA2EDBF}" uniqueName="9" name="FM NAME" queryTableFieldId="9" dataDxfId="3">
      <calculatedColumnFormula>VLOOKUP(Table_Query_from_OCE_REP4[[#This Row],[FMPORT]],Table_Query_from_OCE_REP_1[],2,)</calculatedColumnFormula>
    </tableColumn>
    <tableColumn id="7" xr3:uid="{545B03CE-839E-4EC9-9427-1ADD5764A0C9}" uniqueName="7" name="TOPORT" queryTableFieldId="7"/>
    <tableColumn id="10" xr3:uid="{5956F53F-47FD-4E68-BF2A-431E7B38648A}" uniqueName="10" name="TO NAME" queryTableFieldId="10" dataDxfId="2">
      <calculatedColumnFormula>VLOOKUP(Table_Query_from_OCE_REP4[[#This Row],[TOPORT]],Table_Query_from_OCE_REP_1[[PCODE]:[PNAME]],2,)</calculatedColumnFormula>
    </tableColumn>
    <tableColumn id="8" xr3:uid="{3BDF8F1A-505E-4814-AA17-B059CD74405E}" uniqueName="8" name="Itin Concat" queryTableFieldId="8" dataDxfId="1">
      <calculatedColumnFormula>_xlfn.CONCAT(Table_Query_from_OCE_REP4[[#This Row],[FMPORT]],"/",Table_Query_from_OCE_REP4[[#This Row],[TOPORT]])</calculatedColumnFormula>
    </tableColumn>
    <tableColumn id="11" xr3:uid="{5B57121B-01A7-45E7-ACC5-564A6218DD92}" uniqueName="11" name="Long Name" queryTableFieldId="11" dataDxfId="0">
      <calculatedColumnFormula>_xlfn.CONCAT(Table_Query_from_OCE_REP4[[#This Row],[FM NAME]],"/",Table_Query_from_OCE_REP4[[#This Row],[TO NAME]])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093B05-1355-4B0A-AF84-504025EE31B7}" name="Table_Query_from_OCE_REP_1" displayName="Table_Query_from_OCE_REP_1" ref="M1:O895" tableType="queryTable" totalsRowShown="0">
  <autoFilter ref="M1:O895" xr:uid="{CF093B05-1355-4B0A-AF84-504025EE31B7}"/>
  <tableColumns count="3">
    <tableColumn id="1" xr3:uid="{178513A5-DA6D-4583-A96F-022BA2F904EB}" uniqueName="1" name="PCODE" queryTableFieldId="1"/>
    <tableColumn id="2" xr3:uid="{3DCE083F-6AAE-4B79-90F1-CB1CABF6538D}" uniqueName="2" name="PNAME" queryTableFieldId="2"/>
    <tableColumn id="3" xr3:uid="{78BA0A9B-6463-4AF5-9E3B-0DD7033D3C13}" uniqueName="3" name="COUNTRY" queryTableField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82"/>
  <sheetViews>
    <sheetView tabSelected="1"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T8" sqref="T8"/>
    </sheetView>
  </sheetViews>
  <sheetFormatPr defaultRowHeight="14.5" x14ac:dyDescent="0.35"/>
  <cols>
    <col min="1" max="1" width="24.26953125" customWidth="1"/>
    <col min="2" max="2" width="12" style="1" bestFit="1" customWidth="1"/>
    <col min="3" max="3" width="70.453125" style="1" bestFit="1" customWidth="1"/>
    <col min="4" max="4" width="11.1796875" style="3" customWidth="1"/>
    <col min="5" max="5" width="9.7265625" style="1" bestFit="1" customWidth="1"/>
    <col min="6" max="6" width="6.7265625" style="1" bestFit="1" customWidth="1"/>
    <col min="7" max="16" width="9.1796875" style="1" customWidth="1"/>
    <col min="17" max="17" width="32.26953125" style="1" bestFit="1" customWidth="1"/>
  </cols>
  <sheetData>
    <row r="1" spans="1:18" x14ac:dyDescent="0.35">
      <c r="A1" s="11" t="s">
        <v>2</v>
      </c>
      <c r="K1"/>
      <c r="L1"/>
      <c r="M1"/>
      <c r="N1"/>
      <c r="O1"/>
      <c r="P1"/>
      <c r="Q1"/>
    </row>
    <row r="2" spans="1:18" x14ac:dyDescent="0.35">
      <c r="A2" s="11" t="s">
        <v>3</v>
      </c>
      <c r="N2"/>
      <c r="O2"/>
      <c r="P2"/>
      <c r="Q2"/>
    </row>
    <row r="3" spans="1:18" x14ac:dyDescent="0.35">
      <c r="A3" s="12" t="s">
        <v>4441</v>
      </c>
      <c r="K3"/>
      <c r="L3"/>
      <c r="M3"/>
      <c r="N3"/>
      <c r="O3"/>
      <c r="P3"/>
      <c r="Q3"/>
    </row>
    <row r="5" spans="1:18" ht="15.5" x14ac:dyDescent="0.35">
      <c r="A5" s="53" t="s">
        <v>6</v>
      </c>
      <c r="B5" s="54"/>
      <c r="C5" s="54"/>
      <c r="D5" s="54"/>
      <c r="E5" s="54"/>
      <c r="F5" s="54"/>
      <c r="G5" s="57" t="s">
        <v>19</v>
      </c>
      <c r="H5" s="57"/>
      <c r="I5" s="57"/>
      <c r="J5" s="57"/>
      <c r="K5" s="58"/>
      <c r="L5" s="55" t="s">
        <v>10</v>
      </c>
      <c r="M5" s="56"/>
      <c r="N5" s="56"/>
      <c r="O5" s="56"/>
      <c r="P5" s="56"/>
      <c r="R5" s="22"/>
    </row>
    <row r="6" spans="1:18" x14ac:dyDescent="0.35">
      <c r="A6" s="6" t="s">
        <v>0</v>
      </c>
      <c r="B6" s="7" t="s">
        <v>4</v>
      </c>
      <c r="C6" s="7" t="s">
        <v>17</v>
      </c>
      <c r="D6" s="8" t="s">
        <v>18</v>
      </c>
      <c r="E6" s="7" t="s">
        <v>1</v>
      </c>
      <c r="F6" s="7" t="s">
        <v>16</v>
      </c>
      <c r="G6" s="7" t="s">
        <v>7</v>
      </c>
      <c r="H6" s="7" t="s">
        <v>8</v>
      </c>
      <c r="I6" s="7" t="s">
        <v>5</v>
      </c>
      <c r="J6" s="7" t="s">
        <v>4034</v>
      </c>
      <c r="K6" s="19" t="s">
        <v>9</v>
      </c>
      <c r="L6" s="18" t="s">
        <v>7</v>
      </c>
      <c r="M6" s="10" t="s">
        <v>8</v>
      </c>
      <c r="N6" s="10" t="s">
        <v>5</v>
      </c>
      <c r="O6" s="10" t="s">
        <v>12</v>
      </c>
      <c r="P6" s="10" t="s">
        <v>9</v>
      </c>
      <c r="Q6" s="7" t="s">
        <v>15</v>
      </c>
    </row>
    <row r="7" spans="1:18" x14ac:dyDescent="0.35">
      <c r="A7" s="15" t="s">
        <v>3094</v>
      </c>
      <c r="B7" s="16">
        <v>45356</v>
      </c>
      <c r="C7" s="4" t="str">
        <f>VLOOKUP(A7,Table_Query_from_OCE_REP4[],11,)</f>
        <v>BUENOS AIRES, ARGENTINA/RIO DE JANEIRO, BRAZIL</v>
      </c>
      <c r="D7" s="5">
        <f>VLOOKUP(A7,Table_Query_from_OCE_REP4[[CRUISE]:[DAYS]],5,)</f>
        <v>10</v>
      </c>
      <c r="E7" s="13" t="s">
        <v>5</v>
      </c>
      <c r="F7" s="2" t="s">
        <v>13</v>
      </c>
      <c r="G7" s="9"/>
      <c r="H7" s="9"/>
      <c r="I7" s="9">
        <f t="shared" ref="I7" si="0">D7*N7</f>
        <v>1600</v>
      </c>
      <c r="J7" s="9"/>
      <c r="K7" s="21"/>
      <c r="L7" s="20">
        <f t="shared" ref="L7:L38" si="1">+VLOOKUP($F7,$B$74:$G$77,2,FALSE)</f>
        <v>250</v>
      </c>
      <c r="M7" s="9">
        <f t="shared" ref="M7:M38" si="2">+VLOOKUP($F7,$B$74:$G$82,3,FALSE)</f>
        <v>185</v>
      </c>
      <c r="N7" s="9">
        <f t="shared" ref="N7:N38" si="3">+VLOOKUP($F7,$B$74:$G$77,4,FALSE)</f>
        <v>160</v>
      </c>
      <c r="O7" s="9">
        <f t="shared" ref="O7:O38" si="4">+VLOOKUP($F7,$B$74:$G$77,5,FALSE)</f>
        <v>140</v>
      </c>
      <c r="P7" s="9">
        <f t="shared" ref="P7:P38" si="5">+VLOOKUP($F7,$B$74:$G$77,6,FALSE)</f>
        <v>125</v>
      </c>
      <c r="Q7" s="50"/>
    </row>
    <row r="8" spans="1:18" x14ac:dyDescent="0.35">
      <c r="A8" s="15" t="s">
        <v>3097</v>
      </c>
      <c r="B8" s="16">
        <v>45366</v>
      </c>
      <c r="C8" s="4" t="str">
        <f>VLOOKUP(A8,Table_Query_from_OCE_REP4[],11,)</f>
        <v>RIO DE JANEIRO, BRAZIL/MIAMI, FLORIDA</v>
      </c>
      <c r="D8" s="5">
        <f>VLOOKUP(A8,Table_Query_from_OCE_REP4[[CRUISE]:[DAYS]],5,)</f>
        <v>21</v>
      </c>
      <c r="E8" s="13" t="s">
        <v>5</v>
      </c>
      <c r="F8" s="2"/>
      <c r="G8" s="9"/>
      <c r="H8" s="9"/>
      <c r="I8" s="9"/>
      <c r="J8" s="9"/>
      <c r="K8" s="21"/>
      <c r="L8" s="20" t="e">
        <f t="shared" si="1"/>
        <v>#N/A</v>
      </c>
      <c r="M8" s="9" t="e">
        <f t="shared" si="2"/>
        <v>#N/A</v>
      </c>
      <c r="N8" s="9" t="e">
        <f t="shared" si="3"/>
        <v>#N/A</v>
      </c>
      <c r="O8" s="9" t="e">
        <f t="shared" si="4"/>
        <v>#N/A</v>
      </c>
      <c r="P8" s="9" t="e">
        <f t="shared" si="5"/>
        <v>#N/A</v>
      </c>
      <c r="Q8" s="51" t="s">
        <v>3756</v>
      </c>
    </row>
    <row r="9" spans="1:18" x14ac:dyDescent="0.35">
      <c r="A9" s="15" t="s">
        <v>3099</v>
      </c>
      <c r="B9" s="16">
        <v>45387</v>
      </c>
      <c r="C9" s="4" t="str">
        <f>VLOOKUP(A9,Table_Query_from_OCE_REP4[],11,)</f>
        <v>MIAMI, FLORIDA/BARCELONA, SPAIN</v>
      </c>
      <c r="D9" s="5">
        <f>VLOOKUP(A9,Table_Query_from_OCE_REP4[[CRUISE]:[DAYS]],5,)</f>
        <v>14</v>
      </c>
      <c r="E9" s="13" t="s">
        <v>5</v>
      </c>
      <c r="F9" s="2" t="s">
        <v>13</v>
      </c>
      <c r="G9" s="9"/>
      <c r="H9" s="9"/>
      <c r="I9" s="9">
        <f t="shared" ref="I9:I16" si="6">D9*N9</f>
        <v>2240</v>
      </c>
      <c r="J9" s="9"/>
      <c r="K9" s="21"/>
      <c r="L9" s="20">
        <f t="shared" si="1"/>
        <v>250</v>
      </c>
      <c r="M9" s="9">
        <f t="shared" si="2"/>
        <v>185</v>
      </c>
      <c r="N9" s="9">
        <f t="shared" si="3"/>
        <v>160</v>
      </c>
      <c r="O9" s="9">
        <f t="shared" si="4"/>
        <v>140</v>
      </c>
      <c r="P9" s="9">
        <f t="shared" si="5"/>
        <v>125</v>
      </c>
      <c r="Q9" s="50"/>
    </row>
    <row r="10" spans="1:18" x14ac:dyDescent="0.35">
      <c r="A10" s="15" t="s">
        <v>3127</v>
      </c>
      <c r="B10" s="16">
        <v>45444</v>
      </c>
      <c r="C10" s="4" t="str">
        <f>VLOOKUP(A10,Table_Query_from_OCE_REP4[],11,)</f>
        <v>ROME (CIVITAVECCHIA), ITALY/LISBON, PORTUGAL</v>
      </c>
      <c r="D10" s="5">
        <f>VLOOKUP(A10,Table_Query_from_OCE_REP4[[CRUISE]:[DAYS]],5,)</f>
        <v>12</v>
      </c>
      <c r="E10" s="13" t="s">
        <v>5</v>
      </c>
      <c r="F10" s="2" t="s">
        <v>13</v>
      </c>
      <c r="G10" s="9"/>
      <c r="H10" s="9"/>
      <c r="I10" s="9">
        <f t="shared" si="6"/>
        <v>1920</v>
      </c>
      <c r="J10" s="9"/>
      <c r="K10" s="21"/>
      <c r="L10" s="20">
        <f t="shared" si="1"/>
        <v>250</v>
      </c>
      <c r="M10" s="9">
        <f t="shared" si="2"/>
        <v>185</v>
      </c>
      <c r="N10" s="9">
        <f t="shared" si="3"/>
        <v>160</v>
      </c>
      <c r="O10" s="9">
        <f t="shared" si="4"/>
        <v>140</v>
      </c>
      <c r="P10" s="9">
        <f t="shared" si="5"/>
        <v>125</v>
      </c>
      <c r="Q10" s="50" t="s">
        <v>4442</v>
      </c>
    </row>
    <row r="11" spans="1:18" x14ac:dyDescent="0.35">
      <c r="A11" s="15" t="s">
        <v>3137</v>
      </c>
      <c r="B11" s="16">
        <v>45467</v>
      </c>
      <c r="C11" s="4" t="str">
        <f>VLOOKUP(A11,Table_Query_from_OCE_REP4[],11,)</f>
        <v>AMSTERDAM, NETHERLANDS/OSLO, NORWAY</v>
      </c>
      <c r="D11" s="5">
        <f>VLOOKUP(A11,Table_Query_from_OCE_REP4[[CRUISE]:[DAYS]],5,)</f>
        <v>12</v>
      </c>
      <c r="E11" s="13" t="s">
        <v>5</v>
      </c>
      <c r="F11" s="2" t="s">
        <v>13</v>
      </c>
      <c r="G11" s="9"/>
      <c r="H11" s="9"/>
      <c r="I11" s="9">
        <f t="shared" si="6"/>
        <v>1920</v>
      </c>
      <c r="J11" s="9"/>
      <c r="K11" s="21"/>
      <c r="L11" s="20">
        <f t="shared" si="1"/>
        <v>250</v>
      </c>
      <c r="M11" s="9">
        <f t="shared" si="2"/>
        <v>185</v>
      </c>
      <c r="N11" s="9">
        <f t="shared" si="3"/>
        <v>160</v>
      </c>
      <c r="O11" s="9">
        <f t="shared" si="4"/>
        <v>140</v>
      </c>
      <c r="P11" s="9">
        <f t="shared" si="5"/>
        <v>125</v>
      </c>
      <c r="Q11" s="50" t="s">
        <v>4442</v>
      </c>
    </row>
    <row r="12" spans="1:18" x14ac:dyDescent="0.35">
      <c r="A12" s="15" t="s">
        <v>3144</v>
      </c>
      <c r="B12" s="16">
        <v>45479</v>
      </c>
      <c r="C12" s="4" t="str">
        <f>VLOOKUP(A12,Table_Query_from_OCE_REP4[],11,)</f>
        <v>OSLO, NORWAY/LONDON (SOUTHAMPTON), UK</v>
      </c>
      <c r="D12" s="5">
        <f>VLOOKUP(A12,Table_Query_from_OCE_REP4[[CRUISE]:[DAYS]],5,)</f>
        <v>10</v>
      </c>
      <c r="E12" s="13" t="s">
        <v>5</v>
      </c>
      <c r="F12" s="2" t="s">
        <v>13</v>
      </c>
      <c r="G12" s="9"/>
      <c r="H12" s="9"/>
      <c r="I12" s="9">
        <f t="shared" si="6"/>
        <v>1600</v>
      </c>
      <c r="J12" s="9"/>
      <c r="K12" s="21"/>
      <c r="L12" s="20">
        <f t="shared" si="1"/>
        <v>250</v>
      </c>
      <c r="M12" s="9">
        <f t="shared" si="2"/>
        <v>185</v>
      </c>
      <c r="N12" s="9">
        <f t="shared" si="3"/>
        <v>160</v>
      </c>
      <c r="O12" s="9">
        <f t="shared" si="4"/>
        <v>140</v>
      </c>
      <c r="P12" s="9">
        <f t="shared" si="5"/>
        <v>125</v>
      </c>
      <c r="Q12" s="50" t="s">
        <v>4442</v>
      </c>
    </row>
    <row r="13" spans="1:18" x14ac:dyDescent="0.35">
      <c r="A13" s="15" t="s">
        <v>3148</v>
      </c>
      <c r="B13" s="16">
        <v>45489</v>
      </c>
      <c r="C13" s="4" t="str">
        <f>VLOOKUP(A13,Table_Query_from_OCE_REP4[],11,)</f>
        <v>LONDON (SOUTHAMPTON), UK/COPENHAGEN, DENMARK</v>
      </c>
      <c r="D13" s="5">
        <v>10</v>
      </c>
      <c r="E13" s="13" t="s">
        <v>5</v>
      </c>
      <c r="F13" s="2" t="s">
        <v>13</v>
      </c>
      <c r="G13" s="9"/>
      <c r="H13" s="9"/>
      <c r="I13" s="9">
        <f t="shared" si="6"/>
        <v>1600</v>
      </c>
      <c r="J13" s="9"/>
      <c r="K13" s="21"/>
      <c r="L13" s="20">
        <f t="shared" si="1"/>
        <v>250</v>
      </c>
      <c r="M13" s="9">
        <f t="shared" si="2"/>
        <v>185</v>
      </c>
      <c r="N13" s="9">
        <f t="shared" si="3"/>
        <v>160</v>
      </c>
      <c r="O13" s="9">
        <f t="shared" si="4"/>
        <v>140</v>
      </c>
      <c r="P13" s="9">
        <f t="shared" si="5"/>
        <v>125</v>
      </c>
      <c r="Q13" s="50" t="s">
        <v>87</v>
      </c>
    </row>
    <row r="14" spans="1:18" x14ac:dyDescent="0.35">
      <c r="A14" s="15" t="s">
        <v>3152</v>
      </c>
      <c r="B14" s="16">
        <v>45499</v>
      </c>
      <c r="C14" s="4" t="str">
        <f>VLOOKUP(A14,Table_Query_from_OCE_REP4[],11,)</f>
        <v>COPENHAGEN, DENMARK/TROMSO, NORWAY</v>
      </c>
      <c r="D14" s="5">
        <f>VLOOKUP(A14,Table_Query_from_OCE_REP4[[CRUISE]:[DAYS]],5,)</f>
        <v>10</v>
      </c>
      <c r="E14" s="13" t="s">
        <v>5</v>
      </c>
      <c r="F14" s="2" t="s">
        <v>14</v>
      </c>
      <c r="G14" s="9"/>
      <c r="H14" s="9"/>
      <c r="I14" s="9">
        <f t="shared" si="6"/>
        <v>1850</v>
      </c>
      <c r="J14" s="9"/>
      <c r="K14" s="21"/>
      <c r="L14" s="20">
        <f t="shared" si="1"/>
        <v>275</v>
      </c>
      <c r="M14" s="9">
        <f t="shared" si="2"/>
        <v>210</v>
      </c>
      <c r="N14" s="9">
        <f t="shared" si="3"/>
        <v>185</v>
      </c>
      <c r="O14" s="9">
        <f t="shared" si="4"/>
        <v>155</v>
      </c>
      <c r="P14" s="9">
        <f t="shared" si="5"/>
        <v>135</v>
      </c>
      <c r="Q14" s="50"/>
    </row>
    <row r="15" spans="1:18" x14ac:dyDescent="0.35">
      <c r="A15" s="15" t="s">
        <v>3158</v>
      </c>
      <c r="B15" s="16">
        <v>45509</v>
      </c>
      <c r="C15" s="4" t="str">
        <f>VLOOKUP(A15,Table_Query_from_OCE_REP4[],11,)</f>
        <v>TROMSO, NORWAY/REYKJAVIK, ICELAND</v>
      </c>
      <c r="D15" s="5">
        <f>VLOOKUP(A15,Table_Query_from_OCE_REP4[[CRUISE]:[DAYS]],5,)</f>
        <v>15</v>
      </c>
      <c r="E15" s="13" t="s">
        <v>5</v>
      </c>
      <c r="F15" s="2" t="s">
        <v>13</v>
      </c>
      <c r="G15" s="9"/>
      <c r="H15" s="9"/>
      <c r="I15" s="9">
        <f t="shared" si="6"/>
        <v>2400</v>
      </c>
      <c r="J15" s="9"/>
      <c r="K15" s="21"/>
      <c r="L15" s="20">
        <f t="shared" si="1"/>
        <v>250</v>
      </c>
      <c r="M15" s="9">
        <f t="shared" si="2"/>
        <v>185</v>
      </c>
      <c r="N15" s="9">
        <f t="shared" si="3"/>
        <v>160</v>
      </c>
      <c r="O15" s="9">
        <f t="shared" si="4"/>
        <v>140</v>
      </c>
      <c r="P15" s="9">
        <f t="shared" si="5"/>
        <v>125</v>
      </c>
      <c r="Q15" s="50" t="s">
        <v>4442</v>
      </c>
    </row>
    <row r="16" spans="1:18" x14ac:dyDescent="0.35">
      <c r="A16" s="15" t="s">
        <v>3178</v>
      </c>
      <c r="B16" s="16">
        <v>45581</v>
      </c>
      <c r="C16" s="4" t="str">
        <f>VLOOKUP(A16,Table_Query_from_OCE_REP4[],11,)</f>
        <v>VALLETTA, MALTA/ROME (CIVITAVECCHIA), ITALY</v>
      </c>
      <c r="D16" s="5">
        <f>VLOOKUP(A16,Table_Query_from_OCE_REP4[[CRUISE]:[DAYS]],5,)</f>
        <v>10</v>
      </c>
      <c r="E16" s="13" t="s">
        <v>5</v>
      </c>
      <c r="F16" s="2" t="s">
        <v>20</v>
      </c>
      <c r="G16" s="9"/>
      <c r="H16" s="9"/>
      <c r="I16" s="9">
        <f t="shared" si="6"/>
        <v>2000</v>
      </c>
      <c r="J16" s="9"/>
      <c r="K16" s="21"/>
      <c r="L16" s="20">
        <f t="shared" si="1"/>
        <v>300</v>
      </c>
      <c r="M16" s="9">
        <f t="shared" si="2"/>
        <v>225</v>
      </c>
      <c r="N16" s="9">
        <f t="shared" si="3"/>
        <v>200</v>
      </c>
      <c r="O16" s="9">
        <f t="shared" si="4"/>
        <v>175</v>
      </c>
      <c r="P16" s="9">
        <f t="shared" si="5"/>
        <v>150</v>
      </c>
      <c r="Q16" s="50"/>
    </row>
    <row r="17" spans="1:17" x14ac:dyDescent="0.35">
      <c r="A17" s="15" t="s">
        <v>273</v>
      </c>
      <c r="B17" s="16">
        <v>45345</v>
      </c>
      <c r="C17" s="4" t="str">
        <f>VLOOKUP(A17,Table_Query_from_OCE_REP4[],11,)</f>
        <v>SYDNEY, AUSTRALIA/BALI (BENOA), INDONESIA</v>
      </c>
      <c r="D17" s="5">
        <f>VLOOKUP(A17,Table_Query_from_OCE_REP4[[CRUISE]:[DAYS]],5,)</f>
        <v>15</v>
      </c>
      <c r="E17" s="13" t="s">
        <v>4033</v>
      </c>
      <c r="F17" s="2" t="s">
        <v>13</v>
      </c>
      <c r="G17" s="9"/>
      <c r="H17" s="9"/>
      <c r="I17" s="9"/>
      <c r="J17" s="9">
        <f t="shared" ref="J17:J24" si="7">D17*O17</f>
        <v>2100</v>
      </c>
      <c r="K17" s="21">
        <f t="shared" ref="K17:K24" si="8">D17*P17</f>
        <v>1875</v>
      </c>
      <c r="L17" s="20">
        <f t="shared" si="1"/>
        <v>250</v>
      </c>
      <c r="M17" s="9">
        <f t="shared" si="2"/>
        <v>185</v>
      </c>
      <c r="N17" s="9">
        <f t="shared" si="3"/>
        <v>160</v>
      </c>
      <c r="O17" s="9">
        <f t="shared" si="4"/>
        <v>140</v>
      </c>
      <c r="P17" s="9">
        <f t="shared" si="5"/>
        <v>125</v>
      </c>
      <c r="Q17" s="50"/>
    </row>
    <row r="18" spans="1:17" x14ac:dyDescent="0.35">
      <c r="A18" s="15" t="s">
        <v>275</v>
      </c>
      <c r="B18" s="16">
        <v>45360</v>
      </c>
      <c r="C18" s="4" t="str">
        <f>VLOOKUP(A18,Table_Query_from_OCE_REP4[],11,)</f>
        <v>BALI (BENOA), INDONESIA/TOKYO, JAPAN</v>
      </c>
      <c r="D18" s="5">
        <f>VLOOKUP(A18,Table_Query_from_OCE_REP4[[CRUISE]:[DAYS]],5,)</f>
        <v>16</v>
      </c>
      <c r="E18" s="13" t="s">
        <v>4033</v>
      </c>
      <c r="F18" s="2" t="s">
        <v>20</v>
      </c>
      <c r="G18" s="9"/>
      <c r="H18" s="9"/>
      <c r="I18" s="9"/>
      <c r="J18" s="9">
        <f t="shared" si="7"/>
        <v>2800</v>
      </c>
      <c r="K18" s="21">
        <f t="shared" si="8"/>
        <v>2400</v>
      </c>
      <c r="L18" s="20">
        <f t="shared" si="1"/>
        <v>300</v>
      </c>
      <c r="M18" s="9">
        <f t="shared" si="2"/>
        <v>225</v>
      </c>
      <c r="N18" s="9">
        <f t="shared" si="3"/>
        <v>200</v>
      </c>
      <c r="O18" s="9">
        <f t="shared" si="4"/>
        <v>175</v>
      </c>
      <c r="P18" s="9">
        <f t="shared" si="5"/>
        <v>150</v>
      </c>
      <c r="Q18" s="50"/>
    </row>
    <row r="19" spans="1:17" x14ac:dyDescent="0.35">
      <c r="A19" s="15" t="s">
        <v>279</v>
      </c>
      <c r="B19" s="16">
        <v>45390</v>
      </c>
      <c r="C19" s="4" t="str">
        <f>VLOOKUP(A19,Table_Query_from_OCE_REP4[],11,)</f>
        <v>HONG KONG, CHINA/SINGAPORE, SINGAPORE</v>
      </c>
      <c r="D19" s="5">
        <f>VLOOKUP(A19,Table_Query_from_OCE_REP4[[CRUISE]:[DAYS]],5,)</f>
        <v>15</v>
      </c>
      <c r="E19" s="13" t="s">
        <v>4033</v>
      </c>
      <c r="F19" s="2" t="s">
        <v>13</v>
      </c>
      <c r="G19" s="9"/>
      <c r="H19" s="9"/>
      <c r="I19" s="9"/>
      <c r="J19" s="9">
        <f t="shared" si="7"/>
        <v>2100</v>
      </c>
      <c r="K19" s="21">
        <f t="shared" si="8"/>
        <v>1875</v>
      </c>
      <c r="L19" s="20">
        <f t="shared" si="1"/>
        <v>250</v>
      </c>
      <c r="M19" s="9">
        <f t="shared" si="2"/>
        <v>185</v>
      </c>
      <c r="N19" s="9">
        <f t="shared" si="3"/>
        <v>160</v>
      </c>
      <c r="O19" s="9">
        <f t="shared" si="4"/>
        <v>140</v>
      </c>
      <c r="P19" s="9">
        <f t="shared" si="5"/>
        <v>125</v>
      </c>
      <c r="Q19" s="50" t="s">
        <v>4442</v>
      </c>
    </row>
    <row r="20" spans="1:17" x14ac:dyDescent="0.35">
      <c r="A20" s="15" t="s">
        <v>281</v>
      </c>
      <c r="B20" s="16">
        <v>45405</v>
      </c>
      <c r="C20" s="4" t="str">
        <f>VLOOKUP(A20,Table_Query_from_OCE_REP4[],11,)</f>
        <v>SINGAPORE, SINGAPORE/DUBAI, UAE</v>
      </c>
      <c r="D20" s="5">
        <f>VLOOKUP(A20,Table_Query_from_OCE_REP4[[CRUISE]:[DAYS]],5,)</f>
        <v>20</v>
      </c>
      <c r="E20" s="13" t="s">
        <v>4439</v>
      </c>
      <c r="F20" s="2" t="s">
        <v>14</v>
      </c>
      <c r="G20" s="9"/>
      <c r="H20" s="9">
        <f>D20*M20</f>
        <v>4200</v>
      </c>
      <c r="I20" s="9">
        <f>D20*N20</f>
        <v>3700</v>
      </c>
      <c r="J20" s="9">
        <f t="shared" si="7"/>
        <v>3100</v>
      </c>
      <c r="K20" s="21">
        <f t="shared" si="8"/>
        <v>2700</v>
      </c>
      <c r="L20" s="20">
        <f t="shared" si="1"/>
        <v>275</v>
      </c>
      <c r="M20" s="9">
        <f t="shared" si="2"/>
        <v>210</v>
      </c>
      <c r="N20" s="9">
        <f t="shared" si="3"/>
        <v>185</v>
      </c>
      <c r="O20" s="9">
        <f t="shared" si="4"/>
        <v>155</v>
      </c>
      <c r="P20" s="9">
        <f t="shared" si="5"/>
        <v>135</v>
      </c>
      <c r="Q20" s="50"/>
    </row>
    <row r="21" spans="1:17" x14ac:dyDescent="0.35">
      <c r="A21" s="15" t="s">
        <v>283</v>
      </c>
      <c r="B21" s="16">
        <v>45425</v>
      </c>
      <c r="C21" s="4" t="str">
        <f>VLOOKUP(A21,Table_Query_from_OCE_REP4[],11,)</f>
        <v>DUBAI, UAE/BARCELONA, SPAIN</v>
      </c>
      <c r="D21" s="5">
        <f>VLOOKUP(A21,Table_Query_from_OCE_REP4[[CRUISE]:[DAYS]],5,)</f>
        <v>24</v>
      </c>
      <c r="E21" s="13" t="s">
        <v>4439</v>
      </c>
      <c r="F21" s="2" t="s">
        <v>13</v>
      </c>
      <c r="G21" s="9"/>
      <c r="H21" s="9">
        <f>D21*M21</f>
        <v>4440</v>
      </c>
      <c r="I21" s="9">
        <f>D21*N21</f>
        <v>3840</v>
      </c>
      <c r="J21" s="9">
        <f t="shared" si="7"/>
        <v>3360</v>
      </c>
      <c r="K21" s="21">
        <f t="shared" si="8"/>
        <v>3000</v>
      </c>
      <c r="L21" s="20">
        <f t="shared" si="1"/>
        <v>250</v>
      </c>
      <c r="M21" s="9">
        <f t="shared" si="2"/>
        <v>185</v>
      </c>
      <c r="N21" s="9">
        <f t="shared" si="3"/>
        <v>160</v>
      </c>
      <c r="O21" s="9">
        <f t="shared" si="4"/>
        <v>140</v>
      </c>
      <c r="P21" s="9">
        <f t="shared" si="5"/>
        <v>125</v>
      </c>
      <c r="Q21" s="50" t="s">
        <v>4442</v>
      </c>
    </row>
    <row r="22" spans="1:17" x14ac:dyDescent="0.35">
      <c r="A22" s="15" t="s">
        <v>286</v>
      </c>
      <c r="B22" s="16">
        <v>45464</v>
      </c>
      <c r="C22" s="4" t="str">
        <f>VLOOKUP(A22,Table_Query_from_OCE_REP4[],11,)</f>
        <v>LONDON (SOUTHAMPTON), UK/NEW YORK, NEW YORK</v>
      </c>
      <c r="D22" s="5">
        <f>VLOOKUP(A22,Table_Query_from_OCE_REP4[[CRUISE]:[DAYS]],5,)</f>
        <v>21</v>
      </c>
      <c r="E22" s="13" t="s">
        <v>4439</v>
      </c>
      <c r="F22" s="2" t="s">
        <v>13</v>
      </c>
      <c r="G22" s="9"/>
      <c r="H22" s="9">
        <f>D22*M22</f>
        <v>3885</v>
      </c>
      <c r="I22" s="9">
        <f>D22*N22</f>
        <v>3360</v>
      </c>
      <c r="J22" s="9">
        <f t="shared" si="7"/>
        <v>2940</v>
      </c>
      <c r="K22" s="21">
        <f t="shared" si="8"/>
        <v>2625</v>
      </c>
      <c r="L22" s="20">
        <f t="shared" si="1"/>
        <v>250</v>
      </c>
      <c r="M22" s="9">
        <f t="shared" si="2"/>
        <v>185</v>
      </c>
      <c r="N22" s="9">
        <f t="shared" si="3"/>
        <v>160</v>
      </c>
      <c r="O22" s="9">
        <f t="shared" si="4"/>
        <v>140</v>
      </c>
      <c r="P22" s="9">
        <f t="shared" si="5"/>
        <v>125</v>
      </c>
      <c r="Q22" s="50" t="s">
        <v>87</v>
      </c>
    </row>
    <row r="23" spans="1:17" x14ac:dyDescent="0.35">
      <c r="A23" s="15" t="s">
        <v>3011</v>
      </c>
      <c r="B23" s="16">
        <v>45485</v>
      </c>
      <c r="C23" s="4" t="str">
        <f>VLOOKUP(A23,Table_Query_from_OCE_REP4[],11,)</f>
        <v>NEW YORK, NEW YORK/REYKJAVIK, ICELAND</v>
      </c>
      <c r="D23" s="5">
        <f>VLOOKUP(A23,Table_Query_from_OCE_REP4[[CRUISE]:[DAYS]],5,)</f>
        <v>14</v>
      </c>
      <c r="E23" s="13" t="s">
        <v>4033</v>
      </c>
      <c r="F23" s="2" t="s">
        <v>14</v>
      </c>
      <c r="G23" s="9"/>
      <c r="H23" s="9"/>
      <c r="I23" s="9"/>
      <c r="J23" s="9">
        <f t="shared" si="7"/>
        <v>2170</v>
      </c>
      <c r="K23" s="21">
        <f t="shared" si="8"/>
        <v>1890</v>
      </c>
      <c r="L23" s="20">
        <f t="shared" si="1"/>
        <v>275</v>
      </c>
      <c r="M23" s="9">
        <f t="shared" si="2"/>
        <v>210</v>
      </c>
      <c r="N23" s="9">
        <f t="shared" si="3"/>
        <v>185</v>
      </c>
      <c r="O23" s="9">
        <f t="shared" si="4"/>
        <v>155</v>
      </c>
      <c r="P23" s="9">
        <f t="shared" si="5"/>
        <v>135</v>
      </c>
      <c r="Q23" s="50" t="s">
        <v>4443</v>
      </c>
    </row>
    <row r="24" spans="1:17" x14ac:dyDescent="0.35">
      <c r="A24" s="15" t="s">
        <v>3017</v>
      </c>
      <c r="B24" s="16">
        <v>45499</v>
      </c>
      <c r="C24" s="4" t="str">
        <f>VLOOKUP(A24,Table_Query_from_OCE_REP4[],11,)</f>
        <v>REYKJAVIK, ICELAND/COPENHAGEN, DENMARK</v>
      </c>
      <c r="D24" s="5">
        <f>VLOOKUP(A24,Table_Query_from_OCE_REP4[[CRUISE]:[DAYS]],5,)</f>
        <v>10</v>
      </c>
      <c r="E24" s="13" t="s">
        <v>4033</v>
      </c>
      <c r="F24" s="2" t="s">
        <v>14</v>
      </c>
      <c r="G24" s="9"/>
      <c r="H24" s="9"/>
      <c r="I24" s="9"/>
      <c r="J24" s="9">
        <f t="shared" si="7"/>
        <v>1550</v>
      </c>
      <c r="K24" s="21">
        <f t="shared" si="8"/>
        <v>1350</v>
      </c>
      <c r="L24" s="20">
        <f t="shared" si="1"/>
        <v>275</v>
      </c>
      <c r="M24" s="9">
        <f t="shared" si="2"/>
        <v>210</v>
      </c>
      <c r="N24" s="9">
        <f t="shared" si="3"/>
        <v>185</v>
      </c>
      <c r="O24" s="9">
        <f t="shared" si="4"/>
        <v>155</v>
      </c>
      <c r="P24" s="9">
        <f t="shared" si="5"/>
        <v>135</v>
      </c>
      <c r="Q24" s="50" t="s">
        <v>87</v>
      </c>
    </row>
    <row r="25" spans="1:17" x14ac:dyDescent="0.35">
      <c r="A25" s="15" t="s">
        <v>3019</v>
      </c>
      <c r="B25" s="16">
        <v>45509</v>
      </c>
      <c r="C25" s="4" t="str">
        <f>VLOOKUP(A25,Table_Query_from_OCE_REP4[],11,)</f>
        <v>COPENHAGEN, DENMARK/LONDON (TILBURY), UNITED KINGDOM</v>
      </c>
      <c r="D25" s="5">
        <f>VLOOKUP(A25,Table_Query_from_OCE_REP4[[CRUISE]:[DAYS]],5,)</f>
        <v>12</v>
      </c>
      <c r="E25" s="13" t="s">
        <v>4033</v>
      </c>
      <c r="F25" s="2" t="s">
        <v>14</v>
      </c>
      <c r="G25" s="9"/>
      <c r="H25" s="9"/>
      <c r="I25" s="9"/>
      <c r="J25" s="9">
        <f t="shared" ref="J25:J26" si="9">D25*O25</f>
        <v>1860</v>
      </c>
      <c r="K25" s="21">
        <f t="shared" ref="K25:K26" si="10">D25*P25</f>
        <v>1620</v>
      </c>
      <c r="L25" s="20">
        <f t="shared" si="1"/>
        <v>275</v>
      </c>
      <c r="M25" s="9">
        <f t="shared" si="2"/>
        <v>210</v>
      </c>
      <c r="N25" s="9">
        <f t="shared" si="3"/>
        <v>185</v>
      </c>
      <c r="O25" s="9">
        <f t="shared" si="4"/>
        <v>155</v>
      </c>
      <c r="P25" s="9">
        <f t="shared" si="5"/>
        <v>135</v>
      </c>
      <c r="Q25" s="50" t="s">
        <v>4443</v>
      </c>
    </row>
    <row r="26" spans="1:17" x14ac:dyDescent="0.35">
      <c r="A26" s="15" t="s">
        <v>3023</v>
      </c>
      <c r="B26" s="16">
        <v>45521</v>
      </c>
      <c r="C26" s="4" t="str">
        <f>VLOOKUP(A26,Table_Query_from_OCE_REP4[],11,)</f>
        <v>LONDON (TILBURY), UNITED KINGDOM/NEW YORK, NEW YORK</v>
      </c>
      <c r="D26" s="5">
        <f>VLOOKUP(A26,Table_Query_from_OCE_REP4[[CRUISE]:[DAYS]],5,)</f>
        <v>15</v>
      </c>
      <c r="E26" s="13" t="s">
        <v>4033</v>
      </c>
      <c r="F26" s="2" t="s">
        <v>14</v>
      </c>
      <c r="G26" s="9"/>
      <c r="H26" s="9"/>
      <c r="I26" s="9"/>
      <c r="J26" s="9">
        <f t="shared" si="9"/>
        <v>2325</v>
      </c>
      <c r="K26" s="21">
        <f t="shared" si="10"/>
        <v>2025</v>
      </c>
      <c r="L26" s="20">
        <f t="shared" si="1"/>
        <v>275</v>
      </c>
      <c r="M26" s="9">
        <f t="shared" si="2"/>
        <v>210</v>
      </c>
      <c r="N26" s="9">
        <f t="shared" si="3"/>
        <v>185</v>
      </c>
      <c r="O26" s="9">
        <f t="shared" si="4"/>
        <v>155</v>
      </c>
      <c r="P26" s="9">
        <f t="shared" si="5"/>
        <v>135</v>
      </c>
      <c r="Q26" s="50" t="s">
        <v>4443</v>
      </c>
    </row>
    <row r="27" spans="1:17" x14ac:dyDescent="0.35">
      <c r="A27" s="15" t="s">
        <v>997</v>
      </c>
      <c r="B27" s="16">
        <v>45334</v>
      </c>
      <c r="C27" s="4" t="str">
        <f>VLOOKUP(A27,Table_Query_from_OCE_REP4[],11,)</f>
        <v>BANGKOK (LAEM CHABANG), THAILAND/HONG KONG, CHINA</v>
      </c>
      <c r="D27" s="5">
        <f>VLOOKUP(A27,Table_Query_from_OCE_REP4[[CRUISE]:[DAYS]],5,)</f>
        <v>14</v>
      </c>
      <c r="E27" s="13" t="s">
        <v>5</v>
      </c>
      <c r="F27" s="2" t="s">
        <v>13</v>
      </c>
      <c r="G27" s="9"/>
      <c r="H27" s="9"/>
      <c r="I27" s="9">
        <f t="shared" ref="I27:I40" si="11">D27*N27</f>
        <v>2240</v>
      </c>
      <c r="J27" s="9"/>
      <c r="K27" s="21"/>
      <c r="L27" s="20">
        <f t="shared" si="1"/>
        <v>250</v>
      </c>
      <c r="M27" s="9">
        <f t="shared" si="2"/>
        <v>185</v>
      </c>
      <c r="N27" s="9">
        <f t="shared" si="3"/>
        <v>160</v>
      </c>
      <c r="O27" s="9">
        <f t="shared" si="4"/>
        <v>140</v>
      </c>
      <c r="P27" s="9">
        <f t="shared" si="5"/>
        <v>125</v>
      </c>
      <c r="Q27" s="50"/>
    </row>
    <row r="28" spans="1:17" x14ac:dyDescent="0.35">
      <c r="A28" s="15" t="s">
        <v>999</v>
      </c>
      <c r="B28" s="16">
        <v>45348</v>
      </c>
      <c r="C28" s="4" t="str">
        <f>VLOOKUP(A28,Table_Query_from_OCE_REP4[],11,)</f>
        <v>HONG KONG, CHINA/SEOUL (INCHEON), SOUTH KOREA</v>
      </c>
      <c r="D28" s="5">
        <f>VLOOKUP(A28,Table_Query_from_OCE_REP4[[CRUISE]:[DAYS]],5,)</f>
        <v>12</v>
      </c>
      <c r="E28" s="13" t="s">
        <v>5</v>
      </c>
      <c r="F28" s="2" t="s">
        <v>13</v>
      </c>
      <c r="G28" s="9"/>
      <c r="H28" s="9"/>
      <c r="I28" s="9">
        <f t="shared" si="11"/>
        <v>1920</v>
      </c>
      <c r="J28" s="9"/>
      <c r="K28" s="21"/>
      <c r="L28" s="20">
        <f t="shared" si="1"/>
        <v>250</v>
      </c>
      <c r="M28" s="9">
        <f t="shared" si="2"/>
        <v>185</v>
      </c>
      <c r="N28" s="9">
        <f t="shared" si="3"/>
        <v>160</v>
      </c>
      <c r="O28" s="9">
        <f t="shared" si="4"/>
        <v>140</v>
      </c>
      <c r="P28" s="9">
        <f t="shared" si="5"/>
        <v>125</v>
      </c>
      <c r="Q28" s="50"/>
    </row>
    <row r="29" spans="1:17" x14ac:dyDescent="0.35">
      <c r="A29" s="15" t="s">
        <v>1002</v>
      </c>
      <c r="B29" s="16">
        <v>45360</v>
      </c>
      <c r="C29" s="4" t="str">
        <f>VLOOKUP(A29,Table_Query_from_OCE_REP4[],11,)</f>
        <v>SEOUL (INCHEON), SOUTH KOREA/TOKYO (YOKOHAMA), JAPAN</v>
      </c>
      <c r="D29" s="5">
        <f>VLOOKUP(A29,Table_Query_from_OCE_REP4[[CRUISE]:[DAYS]],5,)</f>
        <v>11</v>
      </c>
      <c r="E29" s="13" t="s">
        <v>21</v>
      </c>
      <c r="F29" s="2" t="s">
        <v>13</v>
      </c>
      <c r="G29" s="9"/>
      <c r="H29" s="9"/>
      <c r="I29" s="9">
        <f t="shared" si="11"/>
        <v>1760</v>
      </c>
      <c r="J29" s="9"/>
      <c r="K29" s="21"/>
      <c r="L29" s="20">
        <f t="shared" si="1"/>
        <v>250</v>
      </c>
      <c r="M29" s="9">
        <f t="shared" si="2"/>
        <v>185</v>
      </c>
      <c r="N29" s="9">
        <f t="shared" si="3"/>
        <v>160</v>
      </c>
      <c r="O29" s="9">
        <f t="shared" si="4"/>
        <v>140</v>
      </c>
      <c r="P29" s="9">
        <f t="shared" si="5"/>
        <v>125</v>
      </c>
      <c r="Q29" s="50" t="s">
        <v>87</v>
      </c>
    </row>
    <row r="30" spans="1:17" x14ac:dyDescent="0.35">
      <c r="A30" s="15" t="s">
        <v>3356</v>
      </c>
      <c r="B30" s="16">
        <v>45410</v>
      </c>
      <c r="C30" s="4" t="str">
        <f>VLOOKUP(A30,Table_Query_from_OCE_REP4[],11,)</f>
        <v>SINGAPORE, SINGAPORE/DUBAI, UAE</v>
      </c>
      <c r="D30" s="5">
        <f>VLOOKUP(A30,Table_Query_from_OCE_REP4[[CRUISE]:[DAYS]],5,)</f>
        <v>16</v>
      </c>
      <c r="E30" s="13" t="s">
        <v>5</v>
      </c>
      <c r="F30" s="2" t="s">
        <v>13</v>
      </c>
      <c r="G30" s="9"/>
      <c r="H30" s="9"/>
      <c r="I30" s="9">
        <f t="shared" si="11"/>
        <v>2560</v>
      </c>
      <c r="J30" s="9"/>
      <c r="K30" s="21"/>
      <c r="L30" s="20">
        <f t="shared" si="1"/>
        <v>250</v>
      </c>
      <c r="M30" s="9">
        <f t="shared" si="2"/>
        <v>185</v>
      </c>
      <c r="N30" s="9">
        <f t="shared" si="3"/>
        <v>160</v>
      </c>
      <c r="O30" s="9">
        <f t="shared" si="4"/>
        <v>140</v>
      </c>
      <c r="P30" s="9">
        <f t="shared" si="5"/>
        <v>125</v>
      </c>
      <c r="Q30" s="50"/>
    </row>
    <row r="31" spans="1:17" x14ac:dyDescent="0.35">
      <c r="A31" s="15" t="s">
        <v>4454</v>
      </c>
      <c r="B31" s="16">
        <v>45426</v>
      </c>
      <c r="C31" s="4" t="s">
        <v>4455</v>
      </c>
      <c r="D31" s="5">
        <v>6</v>
      </c>
      <c r="E31" s="13" t="s">
        <v>4440</v>
      </c>
      <c r="F31" s="2" t="s">
        <v>13</v>
      </c>
      <c r="G31" s="9">
        <f>D31*L31</f>
        <v>1500</v>
      </c>
      <c r="H31" s="9">
        <f t="shared" ref="H31:H40" si="12">D31*M31</f>
        <v>1110</v>
      </c>
      <c r="I31" s="9">
        <f t="shared" si="11"/>
        <v>960</v>
      </c>
      <c r="J31" s="9">
        <f>D31*O31</f>
        <v>840</v>
      </c>
      <c r="K31" s="21">
        <f>D31*P31</f>
        <v>750</v>
      </c>
      <c r="L31" s="20">
        <f t="shared" si="1"/>
        <v>250</v>
      </c>
      <c r="M31" s="9">
        <f t="shared" si="2"/>
        <v>185</v>
      </c>
      <c r="N31" s="9">
        <f t="shared" si="3"/>
        <v>160</v>
      </c>
      <c r="O31" s="9">
        <f t="shared" si="4"/>
        <v>140</v>
      </c>
      <c r="P31" s="9">
        <f t="shared" si="5"/>
        <v>125</v>
      </c>
      <c r="Q31" s="50" t="s">
        <v>87</v>
      </c>
    </row>
    <row r="32" spans="1:17" x14ac:dyDescent="0.35">
      <c r="A32" s="15" t="s">
        <v>3364</v>
      </c>
      <c r="B32" s="16">
        <v>45441</v>
      </c>
      <c r="C32" s="4" t="str">
        <f>VLOOKUP(A32,Table_Query_from_OCE_REP4[],11,)</f>
        <v>TRIESTE, ITALY/BARCELONA, SPAIN</v>
      </c>
      <c r="D32" s="5">
        <f>VLOOKUP(A32,Table_Query_from_OCE_REP4[[CRUISE]:[DAYS]],5,)</f>
        <v>12</v>
      </c>
      <c r="E32" s="13" t="s">
        <v>21</v>
      </c>
      <c r="F32" s="2" t="s">
        <v>13</v>
      </c>
      <c r="G32" s="9"/>
      <c r="H32" s="9">
        <f t="shared" si="12"/>
        <v>2220</v>
      </c>
      <c r="I32" s="9">
        <f t="shared" si="11"/>
        <v>1920</v>
      </c>
      <c r="J32" s="9"/>
      <c r="K32" s="21"/>
      <c r="L32" s="20">
        <f t="shared" si="1"/>
        <v>250</v>
      </c>
      <c r="M32" s="9">
        <f t="shared" si="2"/>
        <v>185</v>
      </c>
      <c r="N32" s="9">
        <f t="shared" si="3"/>
        <v>160</v>
      </c>
      <c r="O32" s="9">
        <f t="shared" si="4"/>
        <v>140</v>
      </c>
      <c r="P32" s="9">
        <f t="shared" si="5"/>
        <v>125</v>
      </c>
      <c r="Q32" s="50"/>
    </row>
    <row r="33" spans="1:17" x14ac:dyDescent="0.35">
      <c r="A33" s="15" t="s">
        <v>3374</v>
      </c>
      <c r="B33" s="16">
        <v>45460</v>
      </c>
      <c r="C33" s="4" t="str">
        <f>VLOOKUP(A33,Table_Query_from_OCE_REP4[],11,)</f>
        <v>ROME (CIVITAVECCHIA), ITALY/TRIESTE, ITALY</v>
      </c>
      <c r="D33" s="5">
        <f>VLOOKUP(A33,Table_Query_from_OCE_REP4[[CRUISE]:[DAYS]],5,)</f>
        <v>10</v>
      </c>
      <c r="E33" s="13" t="s">
        <v>21</v>
      </c>
      <c r="F33" s="2" t="s">
        <v>14</v>
      </c>
      <c r="G33" s="9"/>
      <c r="H33" s="9">
        <f t="shared" si="12"/>
        <v>2100</v>
      </c>
      <c r="I33" s="9">
        <f t="shared" si="11"/>
        <v>1850</v>
      </c>
      <c r="J33" s="9"/>
      <c r="K33" s="21"/>
      <c r="L33" s="20">
        <f t="shared" si="1"/>
        <v>275</v>
      </c>
      <c r="M33" s="9">
        <f t="shared" si="2"/>
        <v>210</v>
      </c>
      <c r="N33" s="9">
        <f t="shared" si="3"/>
        <v>185</v>
      </c>
      <c r="O33" s="9">
        <f t="shared" si="4"/>
        <v>155</v>
      </c>
      <c r="P33" s="9">
        <f t="shared" si="5"/>
        <v>135</v>
      </c>
      <c r="Q33" s="50"/>
    </row>
    <row r="34" spans="1:17" x14ac:dyDescent="0.35">
      <c r="A34" s="15" t="s">
        <v>3377</v>
      </c>
      <c r="B34" s="16">
        <v>45470</v>
      </c>
      <c r="C34" s="4" t="str">
        <f>VLOOKUP(A34,Table_Query_from_OCE_REP4[],11,)</f>
        <v>TRIESTE, ITALY/ATHENS (PIRAEUS), GREECE</v>
      </c>
      <c r="D34" s="5">
        <f>VLOOKUP(A34,Table_Query_from_OCE_REP4[[CRUISE]:[DAYS]],5,)</f>
        <v>10</v>
      </c>
      <c r="E34" s="13" t="s">
        <v>21</v>
      </c>
      <c r="F34" s="2" t="s">
        <v>14</v>
      </c>
      <c r="G34" s="9"/>
      <c r="H34" s="9">
        <f t="shared" si="12"/>
        <v>2100</v>
      </c>
      <c r="I34" s="9">
        <f t="shared" si="11"/>
        <v>1850</v>
      </c>
      <c r="J34" s="9"/>
      <c r="K34" s="21"/>
      <c r="L34" s="20">
        <f t="shared" si="1"/>
        <v>275</v>
      </c>
      <c r="M34" s="9">
        <f t="shared" si="2"/>
        <v>210</v>
      </c>
      <c r="N34" s="9">
        <f t="shared" si="3"/>
        <v>185</v>
      </c>
      <c r="O34" s="9">
        <f t="shared" si="4"/>
        <v>155</v>
      </c>
      <c r="P34" s="9">
        <f t="shared" si="5"/>
        <v>135</v>
      </c>
      <c r="Q34" s="50"/>
    </row>
    <row r="35" spans="1:17" x14ac:dyDescent="0.35">
      <c r="A35" s="15" t="s">
        <v>3379</v>
      </c>
      <c r="B35" s="16">
        <v>45480</v>
      </c>
      <c r="C35" s="4" t="str">
        <f>VLOOKUP(A35,Table_Query_from_OCE_REP4[],11,)</f>
        <v>ATHENS (PIRAEUS), GREECE/ISTANBUL, TURKEY</v>
      </c>
      <c r="D35" s="5">
        <f>VLOOKUP(A35,Table_Query_from_OCE_REP4[[CRUISE]:[DAYS]],5,)</f>
        <v>10</v>
      </c>
      <c r="E35" s="13" t="s">
        <v>21</v>
      </c>
      <c r="F35" s="2" t="s">
        <v>13</v>
      </c>
      <c r="G35" s="9"/>
      <c r="H35" s="9">
        <f t="shared" si="12"/>
        <v>1850</v>
      </c>
      <c r="I35" s="9">
        <f t="shared" si="11"/>
        <v>1600</v>
      </c>
      <c r="J35" s="9"/>
      <c r="K35" s="21"/>
      <c r="L35" s="20">
        <f t="shared" si="1"/>
        <v>250</v>
      </c>
      <c r="M35" s="9">
        <f t="shared" si="2"/>
        <v>185</v>
      </c>
      <c r="N35" s="9">
        <f t="shared" si="3"/>
        <v>160</v>
      </c>
      <c r="O35" s="9">
        <f t="shared" si="4"/>
        <v>140</v>
      </c>
      <c r="P35" s="9">
        <f t="shared" si="5"/>
        <v>125</v>
      </c>
      <c r="Q35" s="50"/>
    </row>
    <row r="36" spans="1:17" x14ac:dyDescent="0.35">
      <c r="A36" s="15" t="s">
        <v>3385</v>
      </c>
      <c r="B36" s="16">
        <v>45497</v>
      </c>
      <c r="C36" s="4" t="str">
        <f>VLOOKUP(A36,Table_Query_from_OCE_REP4[],11,)</f>
        <v>ATHENS (PIRAEUS), GREECE/BARCELONA, SPAIN</v>
      </c>
      <c r="D36" s="5">
        <f>VLOOKUP(A36,Table_Query_from_OCE_REP4[[CRUISE]:[DAYS]],5,)</f>
        <v>10</v>
      </c>
      <c r="E36" s="13" t="s">
        <v>21</v>
      </c>
      <c r="F36" s="2" t="s">
        <v>13</v>
      </c>
      <c r="G36" s="9"/>
      <c r="H36" s="9">
        <f t="shared" si="12"/>
        <v>1850</v>
      </c>
      <c r="I36" s="9">
        <f t="shared" si="11"/>
        <v>1600</v>
      </c>
      <c r="J36" s="9"/>
      <c r="K36" s="21"/>
      <c r="L36" s="20">
        <f t="shared" si="1"/>
        <v>250</v>
      </c>
      <c r="M36" s="9">
        <f t="shared" si="2"/>
        <v>185</v>
      </c>
      <c r="N36" s="9">
        <f t="shared" si="3"/>
        <v>160</v>
      </c>
      <c r="O36" s="9">
        <f t="shared" si="4"/>
        <v>140</v>
      </c>
      <c r="P36" s="9">
        <f t="shared" si="5"/>
        <v>125</v>
      </c>
      <c r="Q36" s="50"/>
    </row>
    <row r="37" spans="1:17" x14ac:dyDescent="0.35">
      <c r="A37" s="15" t="s">
        <v>3387</v>
      </c>
      <c r="B37" s="16">
        <v>45507</v>
      </c>
      <c r="C37" s="4" t="str">
        <f>VLOOKUP(A37,Table_Query_from_OCE_REP4[],11,)</f>
        <v>BARCELONA, SPAIN/ROME (CIVITAVECCHIA), ITALY</v>
      </c>
      <c r="D37" s="5">
        <f>VLOOKUP(A37,Table_Query_from_OCE_REP4[[CRUISE]:[DAYS]],5,)</f>
        <v>10</v>
      </c>
      <c r="E37" s="13" t="s">
        <v>21</v>
      </c>
      <c r="F37" s="2" t="s">
        <v>13</v>
      </c>
      <c r="G37" s="9"/>
      <c r="H37" s="9">
        <f t="shared" si="12"/>
        <v>1850</v>
      </c>
      <c r="I37" s="9">
        <f t="shared" si="11"/>
        <v>1600</v>
      </c>
      <c r="J37" s="9"/>
      <c r="K37" s="21"/>
      <c r="L37" s="20">
        <f t="shared" si="1"/>
        <v>250</v>
      </c>
      <c r="M37" s="9">
        <f t="shared" si="2"/>
        <v>185</v>
      </c>
      <c r="N37" s="9">
        <f t="shared" si="3"/>
        <v>160</v>
      </c>
      <c r="O37" s="9">
        <f t="shared" si="4"/>
        <v>140</v>
      </c>
      <c r="P37" s="9">
        <f t="shared" si="5"/>
        <v>125</v>
      </c>
      <c r="Q37" s="50"/>
    </row>
    <row r="38" spans="1:17" x14ac:dyDescent="0.35">
      <c r="A38" s="15" t="s">
        <v>3390</v>
      </c>
      <c r="B38" s="16">
        <v>45517</v>
      </c>
      <c r="C38" s="4" t="str">
        <f>VLOOKUP(A38,Table_Query_from_OCE_REP4[],11,)</f>
        <v>ROME (CIVITAVECCHIA), ITALY/ROME (CIVITAVECCHIA), ITALY</v>
      </c>
      <c r="D38" s="5">
        <f>VLOOKUP(A38,Table_Query_from_OCE_REP4[[CRUISE]:[DAYS]],5,)</f>
        <v>12</v>
      </c>
      <c r="E38" s="13" t="s">
        <v>21</v>
      </c>
      <c r="F38" s="2" t="s">
        <v>13</v>
      </c>
      <c r="G38" s="9"/>
      <c r="H38" s="9">
        <f t="shared" si="12"/>
        <v>2220</v>
      </c>
      <c r="I38" s="9">
        <f t="shared" si="11"/>
        <v>1920</v>
      </c>
      <c r="J38" s="9"/>
      <c r="K38" s="21"/>
      <c r="L38" s="20">
        <f t="shared" si="1"/>
        <v>250</v>
      </c>
      <c r="M38" s="9">
        <f t="shared" si="2"/>
        <v>185</v>
      </c>
      <c r="N38" s="9">
        <f t="shared" si="3"/>
        <v>160</v>
      </c>
      <c r="O38" s="9">
        <f t="shared" si="4"/>
        <v>140</v>
      </c>
      <c r="P38" s="9">
        <f t="shared" si="5"/>
        <v>125</v>
      </c>
      <c r="Q38" s="50" t="s">
        <v>87</v>
      </c>
    </row>
    <row r="39" spans="1:17" x14ac:dyDescent="0.35">
      <c r="A39" s="15" t="s">
        <v>3394</v>
      </c>
      <c r="B39" s="16">
        <v>45529</v>
      </c>
      <c r="C39" s="4" t="str">
        <f>VLOOKUP(A39,Table_Query_from_OCE_REP4[],11,)</f>
        <v>ROME (CIVITAVECCHIA), ITALY/MONTE CARLO, MONACO</v>
      </c>
      <c r="D39" s="5">
        <f>VLOOKUP(A39,Table_Query_from_OCE_REP4[[CRUISE]:[DAYS]],5,)</f>
        <v>10</v>
      </c>
      <c r="E39" s="13" t="s">
        <v>21</v>
      </c>
      <c r="F39" s="2" t="s">
        <v>13</v>
      </c>
      <c r="G39" s="9"/>
      <c r="H39" s="9">
        <f t="shared" si="12"/>
        <v>1850</v>
      </c>
      <c r="I39" s="9">
        <f t="shared" si="11"/>
        <v>1600</v>
      </c>
      <c r="J39" s="9"/>
      <c r="K39" s="21"/>
      <c r="L39" s="20">
        <f t="shared" ref="L39:L71" si="13">+VLOOKUP($F39,$B$74:$G$77,2,FALSE)</f>
        <v>250</v>
      </c>
      <c r="M39" s="9">
        <f t="shared" ref="M39:M71" si="14">+VLOOKUP($F39,$B$74:$G$82,3,FALSE)</f>
        <v>185</v>
      </c>
      <c r="N39" s="9">
        <f t="shared" ref="N39:N71" si="15">+VLOOKUP($F39,$B$74:$G$77,4,FALSE)</f>
        <v>160</v>
      </c>
      <c r="O39" s="9">
        <f t="shared" ref="O39:O71" si="16">+VLOOKUP($F39,$B$74:$G$77,5,FALSE)</f>
        <v>140</v>
      </c>
      <c r="P39" s="9">
        <f t="shared" ref="P39:P71" si="17">+VLOOKUP($F39,$B$74:$G$77,6,FALSE)</f>
        <v>125</v>
      </c>
      <c r="Q39" s="50" t="s">
        <v>87</v>
      </c>
    </row>
    <row r="40" spans="1:17" x14ac:dyDescent="0.35">
      <c r="A40" s="15" t="s">
        <v>3400</v>
      </c>
      <c r="B40" s="16">
        <v>45573</v>
      </c>
      <c r="C40" s="4" t="str">
        <f>VLOOKUP(A40,Table_Query_from_OCE_REP4[],11,)</f>
        <v>ISTANBUL, TURKEY/ATHENS (PIRAEUS), GREECE</v>
      </c>
      <c r="D40" s="5">
        <f>VLOOKUP(A40,Table_Query_from_OCE_REP4[[CRUISE]:[DAYS]],5,)</f>
        <v>7</v>
      </c>
      <c r="E40" s="13" t="s">
        <v>21</v>
      </c>
      <c r="F40" s="2" t="s">
        <v>14</v>
      </c>
      <c r="G40" s="9"/>
      <c r="H40" s="9">
        <f t="shared" si="12"/>
        <v>1470</v>
      </c>
      <c r="I40" s="9">
        <f t="shared" si="11"/>
        <v>1295</v>
      </c>
      <c r="J40" s="9"/>
      <c r="K40" s="21"/>
      <c r="L40" s="20">
        <f t="shared" si="13"/>
        <v>275</v>
      </c>
      <c r="M40" s="9">
        <f t="shared" si="14"/>
        <v>210</v>
      </c>
      <c r="N40" s="9">
        <f t="shared" si="15"/>
        <v>185</v>
      </c>
      <c r="O40" s="9">
        <f t="shared" si="16"/>
        <v>155</v>
      </c>
      <c r="P40" s="9">
        <f t="shared" si="17"/>
        <v>135</v>
      </c>
      <c r="Q40" s="50"/>
    </row>
    <row r="41" spans="1:17" ht="15.75" customHeight="1" x14ac:dyDescent="0.35">
      <c r="A41" s="15" t="s">
        <v>3423</v>
      </c>
      <c r="B41" s="16">
        <v>45326</v>
      </c>
      <c r="C41" s="4" t="str">
        <f>VLOOKUP(A41,Table_Query_from_OCE_REP4[],11,)</f>
        <v>MIAMI, FLORIDA/MIAMI, FLORIDA</v>
      </c>
      <c r="D41" s="5">
        <f>VLOOKUP(A41,Table_Query_from_OCE_REP4[[CRUISE]:[DAYS]],5,)</f>
        <v>12</v>
      </c>
      <c r="E41" s="13"/>
      <c r="F41" s="2"/>
      <c r="G41" s="9"/>
      <c r="H41" s="9"/>
      <c r="I41" s="9"/>
      <c r="J41" s="9"/>
      <c r="K41" s="21"/>
      <c r="L41" s="20" t="e">
        <f t="shared" si="13"/>
        <v>#N/A</v>
      </c>
      <c r="M41" s="9" t="e">
        <f t="shared" si="14"/>
        <v>#N/A</v>
      </c>
      <c r="N41" s="9" t="e">
        <f t="shared" si="15"/>
        <v>#N/A</v>
      </c>
      <c r="O41" s="9" t="e">
        <f t="shared" si="16"/>
        <v>#N/A</v>
      </c>
      <c r="P41" s="9" t="e">
        <f t="shared" si="17"/>
        <v>#N/A</v>
      </c>
      <c r="Q41" s="51" t="s">
        <v>3756</v>
      </c>
    </row>
    <row r="42" spans="1:17" ht="15.75" customHeight="1" x14ac:dyDescent="0.35">
      <c r="A42" s="15" t="s">
        <v>3434</v>
      </c>
      <c r="B42" s="16">
        <v>45378</v>
      </c>
      <c r="C42" s="4" t="str">
        <f>VLOOKUP(A42,Table_Query_from_OCE_REP4[],11,)</f>
        <v>MIAMI, FLORIDA/SANTA CRUZ DE TENERIFE, CANARY ISLANDS</v>
      </c>
      <c r="D42" s="5">
        <f>VLOOKUP(A42,Table_Query_from_OCE_REP4[[CRUISE]:[DAYS]],5,)</f>
        <v>14</v>
      </c>
      <c r="E42" s="13" t="s">
        <v>4399</v>
      </c>
      <c r="F42" s="2" t="s">
        <v>13</v>
      </c>
      <c r="G42" s="9"/>
      <c r="H42" s="9">
        <f>D42*M42</f>
        <v>2590</v>
      </c>
      <c r="I42" s="9">
        <f>D42*N42</f>
        <v>2240</v>
      </c>
      <c r="J42" s="9">
        <f>D42*O42</f>
        <v>1960</v>
      </c>
      <c r="K42" s="21">
        <f t="shared" ref="K42" si="18">D42*P42</f>
        <v>1750</v>
      </c>
      <c r="L42" s="20">
        <f t="shared" si="13"/>
        <v>250</v>
      </c>
      <c r="M42" s="9">
        <f t="shared" si="14"/>
        <v>185</v>
      </c>
      <c r="N42" s="9">
        <f t="shared" si="15"/>
        <v>160</v>
      </c>
      <c r="O42" s="9">
        <f t="shared" si="16"/>
        <v>140</v>
      </c>
      <c r="P42" s="9">
        <f t="shared" si="17"/>
        <v>125</v>
      </c>
      <c r="Q42" s="50"/>
    </row>
    <row r="43" spans="1:17" ht="15.75" customHeight="1" x14ac:dyDescent="0.35">
      <c r="A43" s="15" t="s">
        <v>3464</v>
      </c>
      <c r="B43" s="16">
        <v>45447</v>
      </c>
      <c r="C43" s="4" t="str">
        <f>VLOOKUP(A43,Table_Query_from_OCE_REP4[],11,)</f>
        <v>SEVILLE, SPAIN/DUBLIN, IRELAND</v>
      </c>
      <c r="D43" s="5">
        <f>VLOOKUP(A43,Table_Query_from_OCE_REP4[[CRUISE]:[DAYS]],5,)</f>
        <v>10</v>
      </c>
      <c r="E43" s="13" t="s">
        <v>4033</v>
      </c>
      <c r="F43" s="2" t="s">
        <v>14</v>
      </c>
      <c r="G43" s="9"/>
      <c r="H43" s="9"/>
      <c r="I43" s="9"/>
      <c r="J43" s="9">
        <f>D43*O43</f>
        <v>1550</v>
      </c>
      <c r="K43" s="21">
        <f t="shared" ref="K43" si="19">D43*P43</f>
        <v>1350</v>
      </c>
      <c r="L43" s="20">
        <f t="shared" si="13"/>
        <v>275</v>
      </c>
      <c r="M43" s="9">
        <f t="shared" si="14"/>
        <v>210</v>
      </c>
      <c r="N43" s="9">
        <f t="shared" si="15"/>
        <v>185</v>
      </c>
      <c r="O43" s="9">
        <f t="shared" si="16"/>
        <v>155</v>
      </c>
      <c r="P43" s="9">
        <f t="shared" si="17"/>
        <v>135</v>
      </c>
      <c r="Q43" s="50"/>
    </row>
    <row r="44" spans="1:17" ht="15.75" customHeight="1" x14ac:dyDescent="0.35">
      <c r="A44" s="15" t="s">
        <v>3474</v>
      </c>
      <c r="B44" s="16">
        <v>45490</v>
      </c>
      <c r="C44" s="4" t="str">
        <f>VLOOKUP(A44,Table_Query_from_OCE_REP4[],11,)</f>
        <v>REYKJAVIK, ICELAND/HAMBURG, GERMANY</v>
      </c>
      <c r="D44" s="5">
        <f>VLOOKUP(A44,Table_Query_from_OCE_REP4[[CRUISE]:[DAYS]],5,)</f>
        <v>14</v>
      </c>
      <c r="E44" s="13" t="s">
        <v>4033</v>
      </c>
      <c r="F44" s="2" t="s">
        <v>14</v>
      </c>
      <c r="G44" s="9"/>
      <c r="H44" s="9"/>
      <c r="I44" s="9"/>
      <c r="J44" s="9">
        <f>D44*O44</f>
        <v>2170</v>
      </c>
      <c r="K44" s="21">
        <f t="shared" ref="K44" si="20">D44*P44</f>
        <v>1890</v>
      </c>
      <c r="L44" s="20">
        <f t="shared" si="13"/>
        <v>275</v>
      </c>
      <c r="M44" s="9">
        <f t="shared" si="14"/>
        <v>210</v>
      </c>
      <c r="N44" s="9">
        <f t="shared" si="15"/>
        <v>185</v>
      </c>
      <c r="O44" s="9">
        <f t="shared" si="16"/>
        <v>155</v>
      </c>
      <c r="P44" s="9">
        <f t="shared" si="17"/>
        <v>135</v>
      </c>
      <c r="Q44" s="50"/>
    </row>
    <row r="45" spans="1:17" x14ac:dyDescent="0.35">
      <c r="A45" s="15" t="s">
        <v>3211</v>
      </c>
      <c r="B45" s="16">
        <v>45331</v>
      </c>
      <c r="C45" s="4" t="str">
        <f>VLOOKUP(A45,Table_Query_from_OCE_REP4[],11,)</f>
        <v>PAPEETE (TAHITI), FRENCH POLYNESIA/PAPEETE (TAHITI), FRENCH POLYNESIA</v>
      </c>
      <c r="D45" s="5">
        <f>VLOOKUP(A45,Table_Query_from_OCE_REP4[[CRUISE]:[DAYS]],5,)</f>
        <v>10</v>
      </c>
      <c r="E45" s="13" t="s">
        <v>3634</v>
      </c>
      <c r="F45" s="2" t="s">
        <v>14</v>
      </c>
      <c r="G45" s="9"/>
      <c r="H45" s="9">
        <f t="shared" ref="H45" si="21">D45*M45</f>
        <v>2100</v>
      </c>
      <c r="I45" s="9">
        <f t="shared" ref="I45" si="22">D45*N45</f>
        <v>1850</v>
      </c>
      <c r="J45" s="9">
        <f t="shared" ref="J45:J52" si="23">D45*O45</f>
        <v>1550</v>
      </c>
      <c r="K45" s="21">
        <f t="shared" ref="K45:K52" si="24">D45*P45</f>
        <v>1350</v>
      </c>
      <c r="L45" s="20">
        <f t="shared" si="13"/>
        <v>275</v>
      </c>
      <c r="M45" s="9">
        <f t="shared" si="14"/>
        <v>210</v>
      </c>
      <c r="N45" s="9">
        <f t="shared" si="15"/>
        <v>185</v>
      </c>
      <c r="O45" s="9">
        <f t="shared" si="16"/>
        <v>155</v>
      </c>
      <c r="P45" s="9">
        <f t="shared" si="17"/>
        <v>135</v>
      </c>
      <c r="Q45" s="50"/>
    </row>
    <row r="46" spans="1:17" x14ac:dyDescent="0.35">
      <c r="A46" s="15" t="s">
        <v>644</v>
      </c>
      <c r="B46" s="16">
        <v>45341</v>
      </c>
      <c r="C46" s="4" t="str">
        <f>VLOOKUP(A46,Table_Query_from_OCE_REP4[],11,)</f>
        <v>PAPEETE (TAHITI), FRENCH POLYNESIA/PAPEETE (TAHITI), FRENCH POLYNESIA</v>
      </c>
      <c r="D46" s="5">
        <f>VLOOKUP(A46,Table_Query_from_OCE_REP4[[CRUISE]:[DAYS]],5,)</f>
        <v>10</v>
      </c>
      <c r="E46" s="13" t="s">
        <v>4126</v>
      </c>
      <c r="F46" s="2" t="s">
        <v>14</v>
      </c>
      <c r="G46" s="9"/>
      <c r="H46" s="9"/>
      <c r="I46" s="9"/>
      <c r="J46" s="9">
        <f t="shared" si="23"/>
        <v>1550</v>
      </c>
      <c r="K46" s="21">
        <f t="shared" si="24"/>
        <v>1350</v>
      </c>
      <c r="L46" s="20">
        <f t="shared" si="13"/>
        <v>275</v>
      </c>
      <c r="M46" s="9">
        <f t="shared" si="14"/>
        <v>210</v>
      </c>
      <c r="N46" s="9">
        <f t="shared" si="15"/>
        <v>185</v>
      </c>
      <c r="O46" s="9">
        <f t="shared" si="16"/>
        <v>155</v>
      </c>
      <c r="P46" s="9">
        <f t="shared" si="17"/>
        <v>135</v>
      </c>
      <c r="Q46" s="50"/>
    </row>
    <row r="47" spans="1:17" x14ac:dyDescent="0.35">
      <c r="A47" s="15" t="s">
        <v>648</v>
      </c>
      <c r="B47" s="16">
        <v>45345</v>
      </c>
      <c r="C47" s="4" t="str">
        <f>VLOOKUP(A47,Table_Query_from_OCE_REP4[],11,)</f>
        <v>PAPEETE (TAHITI), FRENCH POLYNESIA/SYDNEY, AUSTRALIA</v>
      </c>
      <c r="D47" s="5">
        <f>VLOOKUP(A47,Table_Query_from_OCE_REP4[[CRUISE]:[DAYS]],5,)</f>
        <v>21</v>
      </c>
      <c r="E47" s="13" t="s">
        <v>4126</v>
      </c>
      <c r="F47" s="2" t="s">
        <v>13</v>
      </c>
      <c r="G47" s="9"/>
      <c r="H47" s="9"/>
      <c r="I47" s="9"/>
      <c r="J47" s="9">
        <f t="shared" si="23"/>
        <v>2940</v>
      </c>
      <c r="K47" s="21">
        <f t="shared" si="24"/>
        <v>2625</v>
      </c>
      <c r="L47" s="20">
        <f t="shared" si="13"/>
        <v>250</v>
      </c>
      <c r="M47" s="9">
        <f t="shared" si="14"/>
        <v>185</v>
      </c>
      <c r="N47" s="9">
        <f t="shared" si="15"/>
        <v>160</v>
      </c>
      <c r="O47" s="9">
        <f t="shared" si="16"/>
        <v>140</v>
      </c>
      <c r="P47" s="9">
        <f t="shared" si="17"/>
        <v>125</v>
      </c>
      <c r="Q47" s="50"/>
    </row>
    <row r="48" spans="1:17" x14ac:dyDescent="0.35">
      <c r="A48" s="15" t="s">
        <v>650</v>
      </c>
      <c r="B48" s="16">
        <v>45373</v>
      </c>
      <c r="C48" s="4" t="str">
        <f>VLOOKUP(A48,Table_Query_from_OCE_REP4[],11,)</f>
        <v>SYDNEY, AUSTRALIA/SINGAPORE, SINGAPORE</v>
      </c>
      <c r="D48" s="5">
        <f>VLOOKUP(A48,Table_Query_from_OCE_REP4[[CRUISE]:[DAYS]],5,)</f>
        <v>20</v>
      </c>
      <c r="E48" s="13" t="s">
        <v>4399</v>
      </c>
      <c r="F48" s="2" t="s">
        <v>13</v>
      </c>
      <c r="G48" s="9"/>
      <c r="H48" s="9">
        <f>D48*M48</f>
        <v>3700</v>
      </c>
      <c r="I48" s="9">
        <f>D48*N48</f>
        <v>3200</v>
      </c>
      <c r="J48" s="9">
        <f t="shared" si="23"/>
        <v>2800</v>
      </c>
      <c r="K48" s="21">
        <f t="shared" si="24"/>
        <v>2500</v>
      </c>
      <c r="L48" s="20">
        <f t="shared" si="13"/>
        <v>250</v>
      </c>
      <c r="M48" s="9">
        <f t="shared" si="14"/>
        <v>185</v>
      </c>
      <c r="N48" s="9">
        <f t="shared" si="15"/>
        <v>160</v>
      </c>
      <c r="O48" s="9">
        <f t="shared" si="16"/>
        <v>140</v>
      </c>
      <c r="P48" s="9">
        <f t="shared" si="17"/>
        <v>125</v>
      </c>
      <c r="Q48" s="50" t="s">
        <v>4442</v>
      </c>
    </row>
    <row r="49" spans="1:17" x14ac:dyDescent="0.35">
      <c r="A49" s="15" t="s">
        <v>651</v>
      </c>
      <c r="B49" s="16">
        <v>45393</v>
      </c>
      <c r="C49" s="4" t="str">
        <f>VLOOKUP(A49,Table_Query_from_OCE_REP4[],11,)</f>
        <v>SINGAPORE, SINGAPORE/CAPE TOWN, SOUTH AFRICA</v>
      </c>
      <c r="D49" s="5">
        <f>VLOOKUP(A49,Table_Query_from_OCE_REP4[[CRUISE]:[DAYS]],5,)</f>
        <v>28</v>
      </c>
      <c r="E49" s="13" t="s">
        <v>4399</v>
      </c>
      <c r="F49" s="2" t="s">
        <v>13</v>
      </c>
      <c r="G49" s="9"/>
      <c r="H49" s="9">
        <f>D49*M49</f>
        <v>5180</v>
      </c>
      <c r="I49" s="9">
        <f>D49*N49</f>
        <v>4480</v>
      </c>
      <c r="J49" s="9">
        <f t="shared" si="23"/>
        <v>3920</v>
      </c>
      <c r="K49" s="21">
        <f t="shared" si="24"/>
        <v>3500</v>
      </c>
      <c r="L49" s="20">
        <f t="shared" si="13"/>
        <v>250</v>
      </c>
      <c r="M49" s="9">
        <f t="shared" si="14"/>
        <v>185</v>
      </c>
      <c r="N49" s="9">
        <f t="shared" si="15"/>
        <v>160</v>
      </c>
      <c r="O49" s="9">
        <f t="shared" si="16"/>
        <v>140</v>
      </c>
      <c r="P49" s="9">
        <f t="shared" si="17"/>
        <v>125</v>
      </c>
      <c r="Q49" s="50"/>
    </row>
    <row r="50" spans="1:17" x14ac:dyDescent="0.35">
      <c r="A50" s="15" t="s">
        <v>3221</v>
      </c>
      <c r="B50" s="16">
        <v>45421</v>
      </c>
      <c r="C50" s="4" t="str">
        <f>VLOOKUP(A50,Table_Query_from_OCE_REP4[],11,)</f>
        <v>CAPE TOWN, SOUTH AFRICA/CAPE TOWN, SOUTH AFRICA</v>
      </c>
      <c r="D50" s="5">
        <f>VLOOKUP(A50,Table_Query_from_OCE_REP4[[CRUISE]:[DAYS]],5,)</f>
        <v>12</v>
      </c>
      <c r="E50" s="13" t="s">
        <v>4399</v>
      </c>
      <c r="F50" s="2" t="s">
        <v>13</v>
      </c>
      <c r="G50" s="9"/>
      <c r="H50" s="9">
        <f>D50*M50</f>
        <v>2220</v>
      </c>
      <c r="I50" s="9">
        <f>D50*N50</f>
        <v>1920</v>
      </c>
      <c r="J50" s="9">
        <f t="shared" si="23"/>
        <v>1680</v>
      </c>
      <c r="K50" s="21">
        <f t="shared" si="24"/>
        <v>1500</v>
      </c>
      <c r="L50" s="20">
        <f t="shared" si="13"/>
        <v>250</v>
      </c>
      <c r="M50" s="9">
        <f t="shared" si="14"/>
        <v>185</v>
      </c>
      <c r="N50" s="9">
        <f t="shared" si="15"/>
        <v>160</v>
      </c>
      <c r="O50" s="9">
        <f t="shared" si="16"/>
        <v>140</v>
      </c>
      <c r="P50" s="9">
        <f t="shared" si="17"/>
        <v>125</v>
      </c>
      <c r="Q50" s="50" t="s">
        <v>87</v>
      </c>
    </row>
    <row r="51" spans="1:17" x14ac:dyDescent="0.35">
      <c r="A51" s="15" t="s">
        <v>3225</v>
      </c>
      <c r="B51" s="16">
        <v>45457</v>
      </c>
      <c r="C51" s="4" t="str">
        <f>VLOOKUP(A51,Table_Query_from_OCE_REP4[],11,)</f>
        <v>LISBON, PORTUGAL/PARIS (LE HAVRE), FRANCE</v>
      </c>
      <c r="D51" s="5">
        <f>VLOOKUP(A51,Table_Query_from_OCE_REP4[[CRUISE]:[DAYS]],5,)</f>
        <v>10</v>
      </c>
      <c r="E51" s="13" t="s">
        <v>4126</v>
      </c>
      <c r="F51" s="2" t="s">
        <v>14</v>
      </c>
      <c r="G51" s="9"/>
      <c r="H51" s="9"/>
      <c r="I51" s="9"/>
      <c r="J51" s="9">
        <f t="shared" si="23"/>
        <v>1550</v>
      </c>
      <c r="K51" s="21">
        <f t="shared" si="24"/>
        <v>1350</v>
      </c>
      <c r="L51" s="20">
        <f t="shared" si="13"/>
        <v>275</v>
      </c>
      <c r="M51" s="9">
        <f t="shared" si="14"/>
        <v>210</v>
      </c>
      <c r="N51" s="9">
        <f t="shared" si="15"/>
        <v>185</v>
      </c>
      <c r="O51" s="9">
        <f t="shared" si="16"/>
        <v>155</v>
      </c>
      <c r="P51" s="9">
        <f t="shared" si="17"/>
        <v>135</v>
      </c>
      <c r="Q51" s="50"/>
    </row>
    <row r="52" spans="1:17" x14ac:dyDescent="0.35">
      <c r="A52" s="15" t="s">
        <v>3227</v>
      </c>
      <c r="B52" s="16">
        <v>45477</v>
      </c>
      <c r="C52" s="4" t="str">
        <f>VLOOKUP(A52,Table_Query_from_OCE_REP4[],11,)</f>
        <v>AMSTERDAM, NETHERLANDS/LONDON (SOUTHAMPTON), UK</v>
      </c>
      <c r="D52" s="5">
        <f>VLOOKUP(A52,Table_Query_from_OCE_REP4[[CRUISE]:[DAYS]],5,)</f>
        <v>9</v>
      </c>
      <c r="E52" s="13" t="s">
        <v>4126</v>
      </c>
      <c r="F52" s="2" t="s">
        <v>14</v>
      </c>
      <c r="G52" s="9"/>
      <c r="H52" s="9"/>
      <c r="I52" s="9"/>
      <c r="J52" s="9">
        <f t="shared" si="23"/>
        <v>1395</v>
      </c>
      <c r="K52" s="21">
        <f t="shared" si="24"/>
        <v>1215</v>
      </c>
      <c r="L52" s="20">
        <f t="shared" si="13"/>
        <v>275</v>
      </c>
      <c r="M52" s="9">
        <f t="shared" si="14"/>
        <v>210</v>
      </c>
      <c r="N52" s="9">
        <f t="shared" si="15"/>
        <v>185</v>
      </c>
      <c r="O52" s="9">
        <f t="shared" si="16"/>
        <v>155</v>
      </c>
      <c r="P52" s="9">
        <f t="shared" si="17"/>
        <v>135</v>
      </c>
      <c r="Q52" s="50"/>
    </row>
    <row r="53" spans="1:17" x14ac:dyDescent="0.35">
      <c r="A53" s="15" t="s">
        <v>3287</v>
      </c>
      <c r="B53" s="16">
        <v>45330</v>
      </c>
      <c r="C53" s="4" t="str">
        <f>VLOOKUP(A53,Table_Query_from_OCE_REP4[],11,)</f>
        <v>SYDNEY, AUSTRALIA/AUCKLAND, NEW ZEALAND</v>
      </c>
      <c r="D53" s="5">
        <f>VLOOKUP(A53,Table_Query_from_OCE_REP4[[CRUISE]:[DAYS]],5,)</f>
        <v>16</v>
      </c>
      <c r="E53" s="13" t="s">
        <v>4126</v>
      </c>
      <c r="F53" s="2" t="s">
        <v>14</v>
      </c>
      <c r="G53" s="9"/>
      <c r="H53" s="9"/>
      <c r="I53" s="9"/>
      <c r="J53" s="9">
        <f t="shared" ref="J53:J54" si="25">D53*O53</f>
        <v>2480</v>
      </c>
      <c r="K53" s="21">
        <f t="shared" ref="K53:K54" si="26">D53*P53</f>
        <v>2160</v>
      </c>
      <c r="L53" s="20">
        <f t="shared" si="13"/>
        <v>275</v>
      </c>
      <c r="M53" s="9">
        <f t="shared" si="14"/>
        <v>210</v>
      </c>
      <c r="N53" s="9">
        <f t="shared" si="15"/>
        <v>185</v>
      </c>
      <c r="O53" s="9">
        <f t="shared" si="16"/>
        <v>155</v>
      </c>
      <c r="P53" s="9">
        <f t="shared" si="17"/>
        <v>135</v>
      </c>
      <c r="Q53" s="50"/>
    </row>
    <row r="54" spans="1:17" x14ac:dyDescent="0.35">
      <c r="A54" s="15" t="s">
        <v>3289</v>
      </c>
      <c r="B54" s="16">
        <v>45346</v>
      </c>
      <c r="C54" s="4" t="str">
        <f>VLOOKUP(A54,Table_Query_from_OCE_REP4[],11,)</f>
        <v>AUCKLAND, NEW ZEALAND/SYDNEY, AUSTRALIA</v>
      </c>
      <c r="D54" s="5">
        <f>VLOOKUP(A54,Table_Query_from_OCE_REP4[[CRUISE]:[DAYS]],5,)</f>
        <v>15</v>
      </c>
      <c r="E54" s="13" t="s">
        <v>4126</v>
      </c>
      <c r="F54" s="2" t="s">
        <v>14</v>
      </c>
      <c r="G54" s="9"/>
      <c r="H54" s="9"/>
      <c r="I54" s="9"/>
      <c r="J54" s="9">
        <f t="shared" si="25"/>
        <v>2325</v>
      </c>
      <c r="K54" s="21">
        <f t="shared" si="26"/>
        <v>2025</v>
      </c>
      <c r="L54" s="20">
        <f t="shared" si="13"/>
        <v>275</v>
      </c>
      <c r="M54" s="9">
        <f t="shared" si="14"/>
        <v>210</v>
      </c>
      <c r="N54" s="9">
        <f t="shared" si="15"/>
        <v>185</v>
      </c>
      <c r="O54" s="9">
        <f t="shared" si="16"/>
        <v>155</v>
      </c>
      <c r="P54" s="9">
        <f t="shared" si="17"/>
        <v>135</v>
      </c>
      <c r="Q54" s="50"/>
    </row>
    <row r="55" spans="1:17" x14ac:dyDescent="0.35">
      <c r="A55" s="15" t="s">
        <v>3295</v>
      </c>
      <c r="B55" s="16">
        <v>45361</v>
      </c>
      <c r="C55" s="4" t="str">
        <f>VLOOKUP(A55,Table_Query_from_OCE_REP4[],11,)</f>
        <v>SYDNEY, AUSTRALIA/PAPEETE (TAHITI), FRENCH POLYNESIA</v>
      </c>
      <c r="D55" s="5">
        <f>VLOOKUP(A55,Table_Query_from_OCE_REP4[[CRUISE]:[DAYS]],5,)</f>
        <v>21</v>
      </c>
      <c r="E55" s="13" t="s">
        <v>4126</v>
      </c>
      <c r="F55" s="2" t="s">
        <v>13</v>
      </c>
      <c r="G55" s="9"/>
      <c r="H55" s="9"/>
      <c r="I55" s="9"/>
      <c r="J55" s="9">
        <f t="shared" ref="J55:J58" si="27">D55*O55</f>
        <v>2940</v>
      </c>
      <c r="K55" s="21">
        <f t="shared" ref="K55:K58" si="28">D55*P55</f>
        <v>2625</v>
      </c>
      <c r="L55" s="20">
        <f t="shared" si="13"/>
        <v>250</v>
      </c>
      <c r="M55" s="9">
        <f t="shared" si="14"/>
        <v>185</v>
      </c>
      <c r="N55" s="9">
        <f t="shared" si="15"/>
        <v>160</v>
      </c>
      <c r="O55" s="9">
        <f t="shared" si="16"/>
        <v>140</v>
      </c>
      <c r="P55" s="9">
        <f t="shared" si="17"/>
        <v>125</v>
      </c>
      <c r="Q55" s="50"/>
    </row>
    <row r="56" spans="1:17" x14ac:dyDescent="0.35">
      <c r="A56" s="15" t="s">
        <v>3299</v>
      </c>
      <c r="B56" s="16">
        <v>45381</v>
      </c>
      <c r="C56" s="4" t="str">
        <f>VLOOKUP(A56,Table_Query_from_OCE_REP4[],11,)</f>
        <v>PAPEETE (TAHITI), FRENCH POLYNESIA/LOS ANGELES, CALIFORNIA</v>
      </c>
      <c r="D56" s="5">
        <f>VLOOKUP(A56,Table_Query_from_OCE_REP4[[CRUISE]:[DAYS]],5,)</f>
        <v>21</v>
      </c>
      <c r="E56" s="13" t="s">
        <v>4126</v>
      </c>
      <c r="F56" s="2" t="s">
        <v>13</v>
      </c>
      <c r="G56" s="9"/>
      <c r="H56" s="9"/>
      <c r="I56" s="9"/>
      <c r="J56" s="9">
        <f t="shared" si="27"/>
        <v>2940</v>
      </c>
      <c r="K56" s="21">
        <f t="shared" si="28"/>
        <v>2625</v>
      </c>
      <c r="L56" s="20">
        <f t="shared" si="13"/>
        <v>250</v>
      </c>
      <c r="M56" s="9">
        <f t="shared" si="14"/>
        <v>185</v>
      </c>
      <c r="N56" s="9">
        <f t="shared" si="15"/>
        <v>160</v>
      </c>
      <c r="O56" s="9">
        <f t="shared" si="16"/>
        <v>140</v>
      </c>
      <c r="P56" s="9">
        <f t="shared" si="17"/>
        <v>125</v>
      </c>
      <c r="Q56" s="50"/>
    </row>
    <row r="57" spans="1:17" x14ac:dyDescent="0.35">
      <c r="A57" s="15" t="s">
        <v>3301</v>
      </c>
      <c r="B57" s="16">
        <v>45402</v>
      </c>
      <c r="C57" s="4" t="str">
        <f>VLOOKUP(A57,Table_Query_from_OCE_REP4[],11,)</f>
        <v>LOS ANGELES, CALIFORNIA/LOS ANGELES, CALIFORNIA</v>
      </c>
      <c r="D57" s="5">
        <f>VLOOKUP(A57,Table_Query_from_OCE_REP4[[CRUISE]:[DAYS]],5,)</f>
        <v>11</v>
      </c>
      <c r="E57" s="13" t="s">
        <v>4126</v>
      </c>
      <c r="F57" s="2" t="s">
        <v>14</v>
      </c>
      <c r="G57" s="9"/>
      <c r="H57" s="9"/>
      <c r="I57" s="9"/>
      <c r="J57" s="9">
        <f t="shared" si="27"/>
        <v>1705</v>
      </c>
      <c r="K57" s="21">
        <f t="shared" si="28"/>
        <v>1485</v>
      </c>
      <c r="L57" s="20">
        <f t="shared" si="13"/>
        <v>275</v>
      </c>
      <c r="M57" s="9">
        <f t="shared" si="14"/>
        <v>210</v>
      </c>
      <c r="N57" s="9">
        <f t="shared" si="15"/>
        <v>185</v>
      </c>
      <c r="O57" s="9">
        <f t="shared" si="16"/>
        <v>155</v>
      </c>
      <c r="P57" s="9">
        <f t="shared" si="17"/>
        <v>135</v>
      </c>
      <c r="Q57" s="50"/>
    </row>
    <row r="58" spans="1:17" x14ac:dyDescent="0.35">
      <c r="A58" s="15" t="s">
        <v>3305</v>
      </c>
      <c r="B58" s="16">
        <v>45413</v>
      </c>
      <c r="C58" s="4" t="str">
        <f>VLOOKUP(A58,Table_Query_from_OCE_REP4[],11,)</f>
        <v>LOS ANGELES, CALIFORNIA/VANCOUVER, BRITISH COLUMBIA</v>
      </c>
      <c r="D58" s="5">
        <f>VLOOKUP(A58,Table_Query_from_OCE_REP4[[CRUISE]:[DAYS]],5,)</f>
        <v>12</v>
      </c>
      <c r="E58" s="13" t="s">
        <v>4399</v>
      </c>
      <c r="F58" s="2" t="s">
        <v>13</v>
      </c>
      <c r="G58" s="9"/>
      <c r="H58" s="9">
        <f>D58*M58</f>
        <v>2220</v>
      </c>
      <c r="I58" s="9">
        <f>D58*N58</f>
        <v>1920</v>
      </c>
      <c r="J58" s="9">
        <f t="shared" si="27"/>
        <v>1680</v>
      </c>
      <c r="K58" s="21">
        <f t="shared" si="28"/>
        <v>1500</v>
      </c>
      <c r="L58" s="20">
        <f t="shared" si="13"/>
        <v>250</v>
      </c>
      <c r="M58" s="9">
        <f t="shared" si="14"/>
        <v>185</v>
      </c>
      <c r="N58" s="9">
        <f t="shared" si="15"/>
        <v>160</v>
      </c>
      <c r="O58" s="9">
        <f t="shared" si="16"/>
        <v>140</v>
      </c>
      <c r="P58" s="9">
        <f t="shared" si="17"/>
        <v>125</v>
      </c>
      <c r="Q58" s="50" t="s">
        <v>4442</v>
      </c>
    </row>
    <row r="59" spans="1:17" x14ac:dyDescent="0.35">
      <c r="A59" s="15" t="s">
        <v>3535</v>
      </c>
      <c r="B59" s="16">
        <v>45333</v>
      </c>
      <c r="C59" s="4" t="str">
        <f>VLOOKUP(A59,Table_Query_from_OCE_REP4[],11,)</f>
        <v>MIAMI, FLORIDA/MIAMI, FLORIDA</v>
      </c>
      <c r="D59" s="5">
        <f>VLOOKUP(A59,Table_Query_from_OCE_REP4[[CRUISE]:[DAYS]],5,)</f>
        <v>7</v>
      </c>
      <c r="E59" s="13"/>
      <c r="F59" s="2"/>
      <c r="G59" s="9"/>
      <c r="H59" s="9"/>
      <c r="I59" s="9"/>
      <c r="J59" s="9"/>
      <c r="K59" s="21"/>
      <c r="L59" s="20" t="e">
        <f t="shared" si="13"/>
        <v>#N/A</v>
      </c>
      <c r="M59" s="9" t="e">
        <f t="shared" si="14"/>
        <v>#N/A</v>
      </c>
      <c r="N59" s="9" t="e">
        <f t="shared" si="15"/>
        <v>#N/A</v>
      </c>
      <c r="O59" s="9" t="e">
        <f t="shared" si="16"/>
        <v>#N/A</v>
      </c>
      <c r="P59" s="9" t="e">
        <f t="shared" si="17"/>
        <v>#N/A</v>
      </c>
      <c r="Q59" s="51" t="s">
        <v>3756</v>
      </c>
    </row>
    <row r="60" spans="1:17" x14ac:dyDescent="0.35">
      <c r="A60" s="15" t="s">
        <v>3547</v>
      </c>
      <c r="B60" s="16">
        <v>45367</v>
      </c>
      <c r="C60" s="4" t="str">
        <f>VLOOKUP(A60,Table_Query_from_OCE_REP4[],11,)</f>
        <v>MIAMI, FLORIDA/MIAMI, FLORIDA</v>
      </c>
      <c r="D60" s="5">
        <f>VLOOKUP(A60,Table_Query_from_OCE_REP4[[CRUISE]:[DAYS]],5,)</f>
        <v>11</v>
      </c>
      <c r="E60" s="13"/>
      <c r="F60" s="2"/>
      <c r="G60" s="9"/>
      <c r="H60" s="9"/>
      <c r="I60" s="9"/>
      <c r="J60" s="9"/>
      <c r="K60" s="21"/>
      <c r="L60" s="20" t="e">
        <f t="shared" si="13"/>
        <v>#N/A</v>
      </c>
      <c r="M60" s="9" t="e">
        <f t="shared" si="14"/>
        <v>#N/A</v>
      </c>
      <c r="N60" s="9" t="e">
        <f t="shared" si="15"/>
        <v>#N/A</v>
      </c>
      <c r="O60" s="9" t="e">
        <f t="shared" si="16"/>
        <v>#N/A</v>
      </c>
      <c r="P60" s="9" t="e">
        <f t="shared" si="17"/>
        <v>#N/A</v>
      </c>
      <c r="Q60" s="51" t="s">
        <v>3756</v>
      </c>
    </row>
    <row r="61" spans="1:17" x14ac:dyDescent="0.35">
      <c r="A61" s="15" t="s">
        <v>3549</v>
      </c>
      <c r="B61" s="16">
        <v>45378</v>
      </c>
      <c r="C61" s="4" t="str">
        <f>VLOOKUP(A61,Table_Query_from_OCE_REP4[],11,)</f>
        <v>MIAMI, FLORIDA/ROME (CIVITAVECCHIA), ITALY</v>
      </c>
      <c r="D61" s="5">
        <f>VLOOKUP(A61,Table_Query_from_OCE_REP4[[CRUISE]:[DAYS]],5,)</f>
        <v>15</v>
      </c>
      <c r="E61" s="13"/>
      <c r="F61" s="2"/>
      <c r="G61" s="9"/>
      <c r="H61" s="9"/>
      <c r="I61" s="9"/>
      <c r="J61" s="9"/>
      <c r="K61" s="21"/>
      <c r="L61" s="20" t="e">
        <f t="shared" si="13"/>
        <v>#N/A</v>
      </c>
      <c r="M61" s="9" t="e">
        <f t="shared" si="14"/>
        <v>#N/A</v>
      </c>
      <c r="N61" s="9" t="e">
        <f t="shared" si="15"/>
        <v>#N/A</v>
      </c>
      <c r="O61" s="9" t="e">
        <f t="shared" si="16"/>
        <v>#N/A</v>
      </c>
      <c r="P61" s="9" t="e">
        <f t="shared" si="17"/>
        <v>#N/A</v>
      </c>
      <c r="Q61" s="51" t="s">
        <v>3756</v>
      </c>
    </row>
    <row r="62" spans="1:17" x14ac:dyDescent="0.35">
      <c r="A62" s="15" t="s">
        <v>3555</v>
      </c>
      <c r="B62" s="16">
        <v>45393</v>
      </c>
      <c r="C62" s="4" t="str">
        <f>VLOOKUP(A62,Table_Query_from_OCE_REP4[],11,)</f>
        <v>ROME (CIVITAVECCHIA), ITALY/VALLETTA, MALTA</v>
      </c>
      <c r="D62" s="5">
        <f>VLOOKUP(A62,Table_Query_from_OCE_REP4[[CRUISE]:[DAYS]],5,)</f>
        <v>10</v>
      </c>
      <c r="E62" s="13" t="s">
        <v>21</v>
      </c>
      <c r="F62" s="2" t="s">
        <v>13</v>
      </c>
      <c r="G62" s="9"/>
      <c r="H62" s="9"/>
      <c r="I62" s="9">
        <f t="shared" ref="I62:I71" si="29">D62*N62</f>
        <v>1600</v>
      </c>
      <c r="J62" s="9"/>
      <c r="K62" s="21"/>
      <c r="L62" s="20">
        <f t="shared" si="13"/>
        <v>250</v>
      </c>
      <c r="M62" s="9">
        <f t="shared" si="14"/>
        <v>185</v>
      </c>
      <c r="N62" s="9">
        <f t="shared" si="15"/>
        <v>160</v>
      </c>
      <c r="O62" s="9">
        <f t="shared" si="16"/>
        <v>140</v>
      </c>
      <c r="P62" s="9">
        <f t="shared" si="17"/>
        <v>125</v>
      </c>
      <c r="Q62" s="50" t="s">
        <v>87</v>
      </c>
    </row>
    <row r="63" spans="1:17" x14ac:dyDescent="0.35">
      <c r="A63" s="15" t="s">
        <v>3569</v>
      </c>
      <c r="B63" s="16">
        <v>45433</v>
      </c>
      <c r="C63" s="4" t="str">
        <f>VLOOKUP(A63,Table_Query_from_OCE_REP4[],11,)</f>
        <v>ROME (CIVITAVECCHIA), ITALY/TRIESTE, ITALY</v>
      </c>
      <c r="D63" s="5">
        <f>VLOOKUP(A63,Table_Query_from_OCE_REP4[[CRUISE]:[DAYS]],5,)</f>
        <v>11</v>
      </c>
      <c r="E63" s="13"/>
      <c r="F63" s="2"/>
      <c r="G63" s="9"/>
      <c r="H63" s="9"/>
      <c r="I63" s="9"/>
      <c r="J63" s="9"/>
      <c r="K63" s="21"/>
      <c r="L63" s="20" t="e">
        <f t="shared" si="13"/>
        <v>#N/A</v>
      </c>
      <c r="M63" s="9" t="e">
        <f t="shared" si="14"/>
        <v>#N/A</v>
      </c>
      <c r="N63" s="9" t="e">
        <f t="shared" si="15"/>
        <v>#N/A</v>
      </c>
      <c r="O63" s="9" t="e">
        <f t="shared" si="16"/>
        <v>#N/A</v>
      </c>
      <c r="P63" s="9" t="e">
        <f t="shared" si="17"/>
        <v>#N/A</v>
      </c>
      <c r="Q63" s="51" t="s">
        <v>3756</v>
      </c>
    </row>
    <row r="64" spans="1:17" x14ac:dyDescent="0.35">
      <c r="A64" s="15" t="s">
        <v>3571</v>
      </c>
      <c r="B64" s="16">
        <v>45444</v>
      </c>
      <c r="C64" s="4" t="str">
        <f>VLOOKUP(A64,Table_Query_from_OCE_REP4[],11,)</f>
        <v>TRIESTE, ITALY/ATHENS (PIRAEUS), GREECE</v>
      </c>
      <c r="D64" s="5">
        <f>VLOOKUP(A64,Table_Query_from_OCE_REP4[[CRUISE]:[DAYS]],5,)</f>
        <v>11</v>
      </c>
      <c r="E64" s="13" t="s">
        <v>21</v>
      </c>
      <c r="F64" s="2" t="s">
        <v>14</v>
      </c>
      <c r="G64" s="9"/>
      <c r="H64" s="9"/>
      <c r="I64" s="9">
        <f t="shared" si="29"/>
        <v>2035</v>
      </c>
      <c r="J64" s="9"/>
      <c r="K64" s="21"/>
      <c r="L64" s="20">
        <f t="shared" si="13"/>
        <v>275</v>
      </c>
      <c r="M64" s="9">
        <f t="shared" si="14"/>
        <v>210</v>
      </c>
      <c r="N64" s="9">
        <f t="shared" si="15"/>
        <v>185</v>
      </c>
      <c r="O64" s="9">
        <f t="shared" si="16"/>
        <v>155</v>
      </c>
      <c r="P64" s="9">
        <f t="shared" si="17"/>
        <v>135</v>
      </c>
      <c r="Q64" s="50" t="s">
        <v>4443</v>
      </c>
    </row>
    <row r="65" spans="1:17" x14ac:dyDescent="0.35">
      <c r="A65" s="15" t="s">
        <v>3573</v>
      </c>
      <c r="B65" s="16">
        <v>45455</v>
      </c>
      <c r="C65" s="4" t="str">
        <f>VLOOKUP(A65,Table_Query_from_OCE_REP4[],11,)</f>
        <v>ATHENS (PIRAEUS), GREECE/ISTANBUL, TURKEY</v>
      </c>
      <c r="D65" s="5">
        <f>VLOOKUP(A65,Table_Query_from_OCE_REP4[[CRUISE]:[DAYS]],5,)</f>
        <v>7</v>
      </c>
      <c r="E65" s="13" t="s">
        <v>21</v>
      </c>
      <c r="F65" s="2" t="s">
        <v>14</v>
      </c>
      <c r="G65" s="9"/>
      <c r="H65" s="9"/>
      <c r="I65" s="9">
        <f t="shared" si="29"/>
        <v>1295</v>
      </c>
      <c r="J65" s="9"/>
      <c r="K65" s="21"/>
      <c r="L65" s="20">
        <f t="shared" si="13"/>
        <v>275</v>
      </c>
      <c r="M65" s="9">
        <f t="shared" si="14"/>
        <v>210</v>
      </c>
      <c r="N65" s="9">
        <f t="shared" si="15"/>
        <v>185</v>
      </c>
      <c r="O65" s="9">
        <f t="shared" si="16"/>
        <v>155</v>
      </c>
      <c r="P65" s="9">
        <f t="shared" si="17"/>
        <v>135</v>
      </c>
      <c r="Q65" s="50" t="s">
        <v>4443</v>
      </c>
    </row>
    <row r="66" spans="1:17" x14ac:dyDescent="0.35">
      <c r="A66" s="15" t="s">
        <v>3577</v>
      </c>
      <c r="B66" s="16">
        <v>45462</v>
      </c>
      <c r="C66" s="4" t="str">
        <f>VLOOKUP(A66,Table_Query_from_OCE_REP4[],11,)</f>
        <v>ISTANBUL, TURKEY/TRIESTE, ITALY</v>
      </c>
      <c r="D66" s="5">
        <f>VLOOKUP(A66,Table_Query_from_OCE_REP4[[CRUISE]:[DAYS]],5,)</f>
        <v>10</v>
      </c>
      <c r="E66" s="13" t="s">
        <v>21</v>
      </c>
      <c r="F66" s="2" t="s">
        <v>14</v>
      </c>
      <c r="G66" s="9"/>
      <c r="H66" s="9"/>
      <c r="I66" s="9">
        <f t="shared" si="29"/>
        <v>1850</v>
      </c>
      <c r="J66" s="9"/>
      <c r="K66" s="21"/>
      <c r="L66" s="20">
        <f t="shared" si="13"/>
        <v>275</v>
      </c>
      <c r="M66" s="9">
        <f t="shared" si="14"/>
        <v>210</v>
      </c>
      <c r="N66" s="9">
        <f t="shared" si="15"/>
        <v>185</v>
      </c>
      <c r="O66" s="9">
        <f t="shared" si="16"/>
        <v>155</v>
      </c>
      <c r="P66" s="9">
        <f t="shared" si="17"/>
        <v>135</v>
      </c>
      <c r="Q66" s="50" t="s">
        <v>87</v>
      </c>
    </row>
    <row r="67" spans="1:17" x14ac:dyDescent="0.35">
      <c r="A67" s="15" t="s">
        <v>3584</v>
      </c>
      <c r="B67" s="16">
        <v>45484</v>
      </c>
      <c r="C67" s="4" t="str">
        <f>VLOOKUP(A67,Table_Query_from_OCE_REP4[],11,)</f>
        <v>BARCELONA, SPAIN/ATHENS (PIRAEUS), GREECE</v>
      </c>
      <c r="D67" s="5">
        <f>VLOOKUP(A67,Table_Query_from_OCE_REP4[[CRUISE]:[DAYS]],5,)</f>
        <v>12</v>
      </c>
      <c r="E67" s="13" t="s">
        <v>21</v>
      </c>
      <c r="F67" s="2" t="s">
        <v>14</v>
      </c>
      <c r="G67" s="9"/>
      <c r="H67" s="9"/>
      <c r="I67" s="9">
        <f t="shared" si="29"/>
        <v>2220</v>
      </c>
      <c r="J67" s="9"/>
      <c r="K67" s="21"/>
      <c r="L67" s="20">
        <f t="shared" si="13"/>
        <v>275</v>
      </c>
      <c r="M67" s="9">
        <f t="shared" si="14"/>
        <v>210</v>
      </c>
      <c r="N67" s="9">
        <f t="shared" si="15"/>
        <v>185</v>
      </c>
      <c r="O67" s="9">
        <f t="shared" si="16"/>
        <v>155</v>
      </c>
      <c r="P67" s="9">
        <f t="shared" si="17"/>
        <v>135</v>
      </c>
      <c r="Q67" s="50" t="s">
        <v>4443</v>
      </c>
    </row>
    <row r="68" spans="1:17" x14ac:dyDescent="0.35">
      <c r="A68" s="15" t="s">
        <v>3586</v>
      </c>
      <c r="B68" s="16">
        <v>45496</v>
      </c>
      <c r="C68" s="4" t="str">
        <f>VLOOKUP(A68,Table_Query_from_OCE_REP4[],11,)</f>
        <v>ATHENS (PIRAEUS), GREECE/ISTANBUL, TURKEY</v>
      </c>
      <c r="D68" s="5">
        <f>VLOOKUP(A68,Table_Query_from_OCE_REP4[[CRUISE]:[DAYS]],5,)</f>
        <v>10</v>
      </c>
      <c r="E68" s="13" t="s">
        <v>21</v>
      </c>
      <c r="F68" s="2" t="s">
        <v>14</v>
      </c>
      <c r="G68" s="9"/>
      <c r="H68" s="9"/>
      <c r="I68" s="9">
        <f t="shared" si="29"/>
        <v>1850</v>
      </c>
      <c r="J68" s="9"/>
      <c r="K68" s="21"/>
      <c r="L68" s="20">
        <f t="shared" si="13"/>
        <v>275</v>
      </c>
      <c r="M68" s="9">
        <f t="shared" si="14"/>
        <v>210</v>
      </c>
      <c r="N68" s="9">
        <f t="shared" si="15"/>
        <v>185</v>
      </c>
      <c r="O68" s="9">
        <f t="shared" si="16"/>
        <v>155</v>
      </c>
      <c r="P68" s="9">
        <f t="shared" si="17"/>
        <v>135</v>
      </c>
      <c r="Q68" s="50" t="s">
        <v>4443</v>
      </c>
    </row>
    <row r="69" spans="1:17" x14ac:dyDescent="0.35">
      <c r="A69" s="15" t="s">
        <v>3588</v>
      </c>
      <c r="B69" s="16">
        <v>45506</v>
      </c>
      <c r="C69" s="4" t="str">
        <f>VLOOKUP(A69,Table_Query_from_OCE_REP4[],11,)</f>
        <v>ISTANBUL, TURKEY/ATHENS (PIRAEUS), GREECE</v>
      </c>
      <c r="D69" s="5">
        <f>VLOOKUP(A69,Table_Query_from_OCE_REP4[[CRUISE]:[DAYS]],5,)</f>
        <v>12</v>
      </c>
      <c r="E69" s="13" t="s">
        <v>21</v>
      </c>
      <c r="F69" s="2" t="s">
        <v>14</v>
      </c>
      <c r="G69" s="9"/>
      <c r="H69" s="9"/>
      <c r="I69" s="9">
        <f t="shared" si="29"/>
        <v>2220</v>
      </c>
      <c r="J69" s="9"/>
      <c r="K69" s="21"/>
      <c r="L69" s="20">
        <f t="shared" si="13"/>
        <v>275</v>
      </c>
      <c r="M69" s="9">
        <f t="shared" si="14"/>
        <v>210</v>
      </c>
      <c r="N69" s="9">
        <f t="shared" si="15"/>
        <v>185</v>
      </c>
      <c r="O69" s="9">
        <f t="shared" si="16"/>
        <v>155</v>
      </c>
      <c r="P69" s="9">
        <f t="shared" si="17"/>
        <v>135</v>
      </c>
      <c r="Q69" s="50" t="s">
        <v>4443</v>
      </c>
    </row>
    <row r="70" spans="1:17" x14ac:dyDescent="0.35">
      <c r="A70" s="15" t="s">
        <v>3589</v>
      </c>
      <c r="B70" s="16">
        <v>45518</v>
      </c>
      <c r="C70" s="4" t="str">
        <f>VLOOKUP(A70,Table_Query_from_OCE_REP4[],11,)</f>
        <v>ATHENS (PIRAEUS), GREECE/MONTE CARLO, MONACO</v>
      </c>
      <c r="D70" s="5">
        <f>VLOOKUP(A70,Table_Query_from_OCE_REP4[[CRUISE]:[DAYS]],5,)</f>
        <v>10</v>
      </c>
      <c r="E70" s="13" t="s">
        <v>21</v>
      </c>
      <c r="F70" s="2" t="s">
        <v>14</v>
      </c>
      <c r="G70" s="9"/>
      <c r="H70" s="9"/>
      <c r="I70" s="9">
        <f t="shared" si="29"/>
        <v>1850</v>
      </c>
      <c r="J70" s="9"/>
      <c r="K70" s="21"/>
      <c r="L70" s="20">
        <f t="shared" si="13"/>
        <v>275</v>
      </c>
      <c r="M70" s="9">
        <f t="shared" si="14"/>
        <v>210</v>
      </c>
      <c r="N70" s="9">
        <f t="shared" si="15"/>
        <v>185</v>
      </c>
      <c r="O70" s="9">
        <f t="shared" si="16"/>
        <v>155</v>
      </c>
      <c r="P70" s="9">
        <f t="shared" si="17"/>
        <v>135</v>
      </c>
      <c r="Q70" s="50" t="s">
        <v>87</v>
      </c>
    </row>
    <row r="71" spans="1:17" x14ac:dyDescent="0.35">
      <c r="A71" s="15" t="s">
        <v>3590</v>
      </c>
      <c r="B71" s="16">
        <v>45528</v>
      </c>
      <c r="C71" s="4" t="str">
        <f>VLOOKUP(A71,Table_Query_from_OCE_REP4[],11,)</f>
        <v>MONTE CARLO, MONACO/ATHENS (PIRAEUS), GREECE</v>
      </c>
      <c r="D71" s="5">
        <f>VLOOKUP(A71,Table_Query_from_OCE_REP4[[CRUISE]:[DAYS]],5,)</f>
        <v>10</v>
      </c>
      <c r="E71" s="13" t="s">
        <v>21</v>
      </c>
      <c r="F71" s="2" t="s">
        <v>14</v>
      </c>
      <c r="G71" s="9"/>
      <c r="H71" s="9"/>
      <c r="I71" s="9">
        <f t="shared" si="29"/>
        <v>1850</v>
      </c>
      <c r="J71" s="9"/>
      <c r="K71" s="21"/>
      <c r="L71" s="20">
        <f t="shared" si="13"/>
        <v>275</v>
      </c>
      <c r="M71" s="9">
        <f t="shared" si="14"/>
        <v>210</v>
      </c>
      <c r="N71" s="9">
        <f t="shared" si="15"/>
        <v>185</v>
      </c>
      <c r="O71" s="9">
        <f t="shared" si="16"/>
        <v>155</v>
      </c>
      <c r="P71" s="9">
        <f t="shared" si="17"/>
        <v>135</v>
      </c>
      <c r="Q71" s="50" t="s">
        <v>4443</v>
      </c>
    </row>
    <row r="72" spans="1:17" x14ac:dyDescent="0.35">
      <c r="B72" s="59" t="s">
        <v>23</v>
      </c>
      <c r="C72" s="59"/>
      <c r="D72" s="59"/>
      <c r="E72" s="59"/>
      <c r="F72" s="59"/>
      <c r="G72" s="59"/>
      <c r="M72"/>
      <c r="N72"/>
      <c r="O72"/>
      <c r="P72"/>
      <c r="Q72"/>
    </row>
    <row r="73" spans="1:17" x14ac:dyDescent="0.35">
      <c r="B73" s="14"/>
      <c r="C73" s="1" t="s">
        <v>7</v>
      </c>
      <c r="D73" s="3" t="s">
        <v>8</v>
      </c>
      <c r="E73" s="1" t="s">
        <v>5</v>
      </c>
      <c r="F73" s="1" t="s">
        <v>4035</v>
      </c>
      <c r="G73" s="1" t="s">
        <v>9</v>
      </c>
      <c r="M73"/>
      <c r="N73"/>
      <c r="O73"/>
      <c r="P73"/>
      <c r="Q73"/>
    </row>
    <row r="74" spans="1:17" x14ac:dyDescent="0.35">
      <c r="A74" t="s">
        <v>11</v>
      </c>
      <c r="B74" s="2" t="s">
        <v>13</v>
      </c>
      <c r="C74" s="9">
        <v>250</v>
      </c>
      <c r="D74" s="9">
        <v>185</v>
      </c>
      <c r="E74" s="9">
        <v>160</v>
      </c>
      <c r="F74" s="9">
        <v>140</v>
      </c>
      <c r="G74" s="9">
        <v>125</v>
      </c>
      <c r="Q74"/>
    </row>
    <row r="75" spans="1:17" x14ac:dyDescent="0.35">
      <c r="B75" s="2" t="s">
        <v>14</v>
      </c>
      <c r="C75" s="9">
        <v>275</v>
      </c>
      <c r="D75" s="9">
        <v>210</v>
      </c>
      <c r="E75" s="9">
        <v>185</v>
      </c>
      <c r="F75" s="9">
        <v>155</v>
      </c>
      <c r="G75" s="9">
        <v>135</v>
      </c>
      <c r="Q75"/>
    </row>
    <row r="76" spans="1:17" x14ac:dyDescent="0.35">
      <c r="B76" s="2" t="s">
        <v>20</v>
      </c>
      <c r="C76" s="9">
        <v>300</v>
      </c>
      <c r="D76" s="9">
        <v>225</v>
      </c>
      <c r="E76" s="9">
        <v>200</v>
      </c>
      <c r="F76" s="9">
        <v>175</v>
      </c>
      <c r="G76" s="9">
        <v>150</v>
      </c>
      <c r="M76"/>
      <c r="N76"/>
      <c r="O76"/>
      <c r="P76"/>
      <c r="Q76"/>
    </row>
    <row r="77" spans="1:17" x14ac:dyDescent="0.35">
      <c r="B77" s="2" t="s">
        <v>80</v>
      </c>
      <c r="C77" s="9">
        <v>325</v>
      </c>
      <c r="D77" s="9">
        <v>250</v>
      </c>
      <c r="E77" s="9">
        <v>225</v>
      </c>
      <c r="F77" s="9">
        <v>185</v>
      </c>
      <c r="G77" s="9">
        <v>160</v>
      </c>
      <c r="M77"/>
      <c r="N77"/>
      <c r="O77"/>
      <c r="P77"/>
      <c r="Q77"/>
    </row>
    <row r="78" spans="1:17" x14ac:dyDescent="0.35">
      <c r="B78" s="52" t="s">
        <v>22</v>
      </c>
      <c r="C78" s="52"/>
      <c r="D78" s="52"/>
      <c r="E78" s="52"/>
      <c r="F78" s="52"/>
      <c r="G78" s="52"/>
    </row>
    <row r="79" spans="1:17" x14ac:dyDescent="0.35">
      <c r="C79" s="1" t="s">
        <v>7</v>
      </c>
      <c r="D79" s="3" t="s">
        <v>8</v>
      </c>
      <c r="E79" s="1" t="s">
        <v>5</v>
      </c>
      <c r="F79" s="1" t="s">
        <v>12</v>
      </c>
      <c r="G79" s="1" t="s">
        <v>9</v>
      </c>
    </row>
    <row r="80" spans="1:17" x14ac:dyDescent="0.35">
      <c r="A80" t="s">
        <v>11</v>
      </c>
      <c r="B80" s="2" t="s">
        <v>13</v>
      </c>
      <c r="C80" s="9">
        <v>225</v>
      </c>
      <c r="D80" s="9">
        <v>190</v>
      </c>
      <c r="E80" s="9">
        <v>175</v>
      </c>
      <c r="F80" s="9">
        <v>150</v>
      </c>
      <c r="G80" s="9">
        <v>125</v>
      </c>
    </row>
    <row r="81" spans="2:7" x14ac:dyDescent="0.35">
      <c r="B81" s="2" t="s">
        <v>14</v>
      </c>
      <c r="C81" s="9">
        <v>275</v>
      </c>
      <c r="D81" s="9">
        <v>225</v>
      </c>
      <c r="E81" s="9">
        <v>200</v>
      </c>
      <c r="F81" s="9">
        <v>175</v>
      </c>
      <c r="G81" s="9">
        <v>150</v>
      </c>
    </row>
    <row r="82" spans="2:7" x14ac:dyDescent="0.35">
      <c r="B82" s="2" t="s">
        <v>20</v>
      </c>
      <c r="C82" s="9">
        <v>400</v>
      </c>
      <c r="D82" s="9">
        <v>325</v>
      </c>
      <c r="E82" s="9">
        <v>300</v>
      </c>
      <c r="F82" s="9">
        <v>250</v>
      </c>
      <c r="G82" s="9">
        <v>200</v>
      </c>
    </row>
  </sheetData>
  <sortState xmlns:xlrd2="http://schemas.microsoft.com/office/spreadsheetml/2017/richdata2" ref="A7:L82">
    <sortCondition ref="A7:A82"/>
  </sortState>
  <mergeCells count="5">
    <mergeCell ref="B78:G78"/>
    <mergeCell ref="A5:F5"/>
    <mergeCell ref="L5:P5"/>
    <mergeCell ref="G5:K5"/>
    <mergeCell ref="B72:G72"/>
  </mergeCells>
  <phoneticPr fontId="6" type="noConversion"/>
  <pageMargins left="0.38" right="0.16" top="0.27" bottom="0.32" header="0.23" footer="0.16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700B-AEA1-42A7-B270-DF733161F4EF}">
  <dimension ref="B1:H31"/>
  <sheetViews>
    <sheetView workbookViewId="0"/>
  </sheetViews>
  <sheetFormatPr defaultRowHeight="14.5" x14ac:dyDescent="0.35"/>
  <sheetData>
    <row r="1" spans="2:8" x14ac:dyDescent="0.35">
      <c r="B1" s="11" t="s">
        <v>86</v>
      </c>
      <c r="C1" s="1"/>
      <c r="D1" s="1"/>
      <c r="E1" s="1"/>
      <c r="F1" s="1"/>
      <c r="G1" s="1"/>
      <c r="H1" s="23"/>
    </row>
    <row r="2" spans="2:8" ht="15" thickBot="1" x14ac:dyDescent="0.4">
      <c r="B2" s="60" t="s">
        <v>81</v>
      </c>
      <c r="C2" s="61"/>
      <c r="D2" s="61"/>
      <c r="E2" s="61"/>
      <c r="F2" s="61"/>
      <c r="G2" s="61"/>
      <c r="H2" s="24"/>
    </row>
    <row r="3" spans="2:8" ht="15" thickBot="1" x14ac:dyDescent="0.4">
      <c r="B3" s="25"/>
      <c r="C3" s="26" t="s">
        <v>7</v>
      </c>
      <c r="D3" s="27" t="s">
        <v>8</v>
      </c>
      <c r="E3" s="26" t="s">
        <v>5</v>
      </c>
      <c r="F3" s="26" t="s">
        <v>12</v>
      </c>
      <c r="G3" s="28" t="s">
        <v>9</v>
      </c>
      <c r="H3" s="24" t="s">
        <v>82</v>
      </c>
    </row>
    <row r="4" spans="2:8" x14ac:dyDescent="0.35">
      <c r="B4" s="29" t="s">
        <v>13</v>
      </c>
      <c r="C4" s="30">
        <v>225</v>
      </c>
      <c r="D4" s="30">
        <v>175</v>
      </c>
      <c r="E4" s="30">
        <v>150</v>
      </c>
      <c r="F4" s="30">
        <v>135</v>
      </c>
      <c r="G4" s="31">
        <v>125</v>
      </c>
      <c r="H4" s="24">
        <v>0.59</v>
      </c>
    </row>
    <row r="5" spans="2:8" x14ac:dyDescent="0.35">
      <c r="B5" s="32" t="s">
        <v>14</v>
      </c>
      <c r="C5" s="9">
        <v>250</v>
      </c>
      <c r="D5" s="9">
        <v>200</v>
      </c>
      <c r="E5" s="9">
        <v>175</v>
      </c>
      <c r="F5" s="9">
        <v>150</v>
      </c>
      <c r="G5" s="21">
        <v>135</v>
      </c>
      <c r="H5" s="24">
        <v>0.34</v>
      </c>
    </row>
    <row r="6" spans="2:8" ht="15" thickBot="1" x14ac:dyDescent="0.4">
      <c r="B6" s="33" t="s">
        <v>20</v>
      </c>
      <c r="C6" s="34">
        <v>275</v>
      </c>
      <c r="D6" s="34">
        <v>225</v>
      </c>
      <c r="E6" s="34">
        <v>200</v>
      </c>
      <c r="F6" s="34">
        <v>175</v>
      </c>
      <c r="G6" s="35">
        <v>150</v>
      </c>
      <c r="H6" s="24">
        <v>7.0000000000000007E-2</v>
      </c>
    </row>
    <row r="7" spans="2:8" x14ac:dyDescent="0.35">
      <c r="B7" s="24" t="s">
        <v>82</v>
      </c>
      <c r="C7" s="24">
        <v>0.15</v>
      </c>
      <c r="D7" s="24">
        <v>0.21</v>
      </c>
      <c r="E7" s="24">
        <v>0.52</v>
      </c>
      <c r="F7" s="24">
        <v>0.09</v>
      </c>
      <c r="G7" s="24">
        <v>0.03</v>
      </c>
      <c r="H7" s="24"/>
    </row>
    <row r="8" spans="2:8" x14ac:dyDescent="0.35">
      <c r="C8" s="1"/>
      <c r="D8" s="1"/>
      <c r="E8" s="1"/>
      <c r="F8" s="1"/>
      <c r="G8" s="1"/>
      <c r="H8" s="24"/>
    </row>
    <row r="9" spans="2:8" ht="15" thickBot="1" x14ac:dyDescent="0.4">
      <c r="B9" s="60" t="s">
        <v>23</v>
      </c>
      <c r="C9" s="61"/>
      <c r="D9" s="61"/>
      <c r="E9" s="61"/>
      <c r="F9" s="61"/>
      <c r="G9" s="61"/>
      <c r="H9" s="23"/>
    </row>
    <row r="10" spans="2:8" ht="15" thickBot="1" x14ac:dyDescent="0.4">
      <c r="B10" s="25"/>
      <c r="C10" s="26" t="s">
        <v>7</v>
      </c>
      <c r="D10" s="27" t="s">
        <v>8</v>
      </c>
      <c r="E10" s="26" t="s">
        <v>5</v>
      </c>
      <c r="F10" s="26" t="s">
        <v>12</v>
      </c>
      <c r="G10" s="28" t="s">
        <v>9</v>
      </c>
      <c r="H10" s="23"/>
    </row>
    <row r="11" spans="2:8" x14ac:dyDescent="0.35">
      <c r="B11" s="29" t="s">
        <v>13</v>
      </c>
      <c r="C11" s="30">
        <v>250</v>
      </c>
      <c r="D11" s="30">
        <v>185</v>
      </c>
      <c r="E11" s="30">
        <v>160</v>
      </c>
      <c r="F11" s="30">
        <v>140</v>
      </c>
      <c r="G11" s="31">
        <v>125</v>
      </c>
      <c r="H11" s="36" t="s">
        <v>78</v>
      </c>
    </row>
    <row r="12" spans="2:8" x14ac:dyDescent="0.35">
      <c r="B12" s="32" t="s">
        <v>14</v>
      </c>
      <c r="C12" s="9">
        <v>275</v>
      </c>
      <c r="D12" s="9">
        <v>210</v>
      </c>
      <c r="E12" s="9">
        <v>185</v>
      </c>
      <c r="F12" s="9">
        <v>155</v>
      </c>
      <c r="G12" s="21">
        <v>135</v>
      </c>
      <c r="H12" s="23" t="s">
        <v>79</v>
      </c>
    </row>
    <row r="13" spans="2:8" x14ac:dyDescent="0.35">
      <c r="B13" s="32" t="s">
        <v>20</v>
      </c>
      <c r="C13" s="9">
        <v>300</v>
      </c>
      <c r="D13" s="9">
        <v>225</v>
      </c>
      <c r="E13" s="9">
        <v>200</v>
      </c>
      <c r="F13" s="9">
        <v>175</v>
      </c>
      <c r="G13" s="21">
        <v>150</v>
      </c>
      <c r="H13" s="23"/>
    </row>
    <row r="14" spans="2:8" ht="15" thickBot="1" x14ac:dyDescent="0.4">
      <c r="B14" s="33" t="s">
        <v>80</v>
      </c>
      <c r="C14" s="34">
        <v>325</v>
      </c>
      <c r="D14" s="34">
        <v>250</v>
      </c>
      <c r="E14" s="34">
        <v>225</v>
      </c>
      <c r="F14" s="34">
        <v>185</v>
      </c>
      <c r="G14" s="35">
        <v>160</v>
      </c>
      <c r="H14" s="23"/>
    </row>
    <row r="15" spans="2:8" x14ac:dyDescent="0.35">
      <c r="C15" s="1"/>
      <c r="D15" s="1"/>
      <c r="E15" s="1"/>
      <c r="F15" s="1"/>
      <c r="G15" s="1"/>
      <c r="H15" s="23"/>
    </row>
    <row r="16" spans="2:8" ht="15" thickBot="1" x14ac:dyDescent="0.4">
      <c r="B16" s="60" t="s">
        <v>83</v>
      </c>
      <c r="C16" s="61"/>
      <c r="D16" s="61"/>
      <c r="E16" s="61"/>
      <c r="F16" s="61"/>
      <c r="G16" s="61"/>
      <c r="H16" s="23"/>
    </row>
    <row r="17" spans="2:8" ht="15" thickBot="1" x14ac:dyDescent="0.4">
      <c r="B17" s="37"/>
      <c r="C17" s="38" t="s">
        <v>7</v>
      </c>
      <c r="D17" s="39" t="s">
        <v>8</v>
      </c>
      <c r="E17" s="38" t="s">
        <v>5</v>
      </c>
      <c r="F17" s="38" t="s">
        <v>12</v>
      </c>
      <c r="G17" s="40" t="s">
        <v>9</v>
      </c>
      <c r="H17" s="23"/>
    </row>
    <row r="18" spans="2:8" x14ac:dyDescent="0.35">
      <c r="B18" s="29" t="s">
        <v>13</v>
      </c>
      <c r="C18" s="41">
        <f>+(C11-C4)/C4</f>
        <v>0.1111111111111111</v>
      </c>
      <c r="D18" s="41">
        <f>+(D11-D4)/D4</f>
        <v>5.7142857142857141E-2</v>
      </c>
      <c r="E18" s="41">
        <f>+(E11-E4)/E4</f>
        <v>6.6666666666666666E-2</v>
      </c>
      <c r="F18" s="41">
        <f>+(F11-F4)/F4</f>
        <v>3.7037037037037035E-2</v>
      </c>
      <c r="G18" s="42">
        <f>+(G11-G4)/G4</f>
        <v>0</v>
      </c>
      <c r="H18" s="23"/>
    </row>
    <row r="19" spans="2:8" x14ac:dyDescent="0.35">
      <c r="B19" s="32" t="s">
        <v>14</v>
      </c>
      <c r="C19" s="43">
        <f t="shared" ref="C19:G20" si="0">+(C12-C5)/C5</f>
        <v>0.1</v>
      </c>
      <c r="D19" s="43">
        <f t="shared" si="0"/>
        <v>0.05</v>
      </c>
      <c r="E19" s="43">
        <f t="shared" si="0"/>
        <v>5.7142857142857141E-2</v>
      </c>
      <c r="F19" s="43">
        <f t="shared" si="0"/>
        <v>3.3333333333333333E-2</v>
      </c>
      <c r="G19" s="44">
        <f t="shared" si="0"/>
        <v>0</v>
      </c>
      <c r="H19" s="23"/>
    </row>
    <row r="20" spans="2:8" ht="15" thickBot="1" x14ac:dyDescent="0.4">
      <c r="B20" s="33" t="s">
        <v>20</v>
      </c>
      <c r="C20" s="45">
        <f t="shared" si="0"/>
        <v>9.0909090909090912E-2</v>
      </c>
      <c r="D20" s="45">
        <f t="shared" si="0"/>
        <v>0</v>
      </c>
      <c r="E20" s="45">
        <f t="shared" si="0"/>
        <v>0</v>
      </c>
      <c r="F20" s="45">
        <f t="shared" si="0"/>
        <v>0</v>
      </c>
      <c r="G20" s="46">
        <f t="shared" si="0"/>
        <v>0</v>
      </c>
      <c r="H20" s="23"/>
    </row>
    <row r="21" spans="2:8" x14ac:dyDescent="0.35">
      <c r="C21" s="1"/>
      <c r="D21" s="1"/>
      <c r="E21" s="1"/>
      <c r="F21" s="1"/>
      <c r="G21" s="1"/>
      <c r="H21" s="23"/>
    </row>
    <row r="22" spans="2:8" ht="15" thickBot="1" x14ac:dyDescent="0.4">
      <c r="B22" s="60" t="s">
        <v>84</v>
      </c>
      <c r="C22" s="61"/>
      <c r="D22" s="61"/>
      <c r="E22" s="61"/>
      <c r="F22" s="61"/>
      <c r="G22" s="61"/>
      <c r="H22" s="23"/>
    </row>
    <row r="23" spans="2:8" ht="15" thickBot="1" x14ac:dyDescent="0.4">
      <c r="B23" s="25"/>
      <c r="C23" s="26" t="s">
        <v>7</v>
      </c>
      <c r="D23" s="27" t="s">
        <v>8</v>
      </c>
      <c r="E23" s="26" t="s">
        <v>5</v>
      </c>
      <c r="F23" s="26" t="s">
        <v>12</v>
      </c>
      <c r="G23" s="28" t="s">
        <v>9</v>
      </c>
      <c r="H23" s="23"/>
    </row>
    <row r="24" spans="2:8" ht="15" thickBot="1" x14ac:dyDescent="0.4">
      <c r="B24" s="47"/>
      <c r="C24" s="48">
        <v>380</v>
      </c>
      <c r="D24" s="48">
        <v>303</v>
      </c>
      <c r="E24" s="48">
        <v>255</v>
      </c>
      <c r="F24" s="48">
        <v>213</v>
      </c>
      <c r="G24" s="49">
        <v>167</v>
      </c>
      <c r="H24" s="23"/>
    </row>
    <row r="25" spans="2:8" x14ac:dyDescent="0.35">
      <c r="B25" s="1"/>
      <c r="C25" s="24"/>
      <c r="D25" s="24"/>
      <c r="E25" s="24"/>
      <c r="F25" s="24"/>
      <c r="G25" s="24"/>
      <c r="H25" s="23"/>
    </row>
    <row r="26" spans="2:8" ht="15" thickBot="1" x14ac:dyDescent="0.4">
      <c r="B26" s="60" t="s">
        <v>85</v>
      </c>
      <c r="C26" s="61"/>
      <c r="D26" s="61"/>
      <c r="E26" s="61"/>
      <c r="F26" s="61"/>
      <c r="G26" s="61"/>
      <c r="H26" s="23"/>
    </row>
    <row r="27" spans="2:8" ht="15" thickBot="1" x14ac:dyDescent="0.4">
      <c r="B27" s="25"/>
      <c r="C27" s="26" t="s">
        <v>7</v>
      </c>
      <c r="D27" s="27" t="s">
        <v>8</v>
      </c>
      <c r="E27" s="26" t="s">
        <v>5</v>
      </c>
      <c r="F27" s="26" t="s">
        <v>12</v>
      </c>
      <c r="G27" s="28" t="s">
        <v>9</v>
      </c>
      <c r="H27" s="23"/>
    </row>
    <row r="28" spans="2:8" x14ac:dyDescent="0.35">
      <c r="B28" s="1" t="s">
        <v>13</v>
      </c>
      <c r="C28" s="24">
        <f>+(C11-C$24)/C$24</f>
        <v>-0.34210526315789475</v>
      </c>
      <c r="D28" s="24">
        <f>+(D11-D$24)/D$24</f>
        <v>-0.38943894389438943</v>
      </c>
      <c r="E28" s="24">
        <f>+(E11-E$24)/E$24</f>
        <v>-0.37254901960784315</v>
      </c>
      <c r="F28" s="24">
        <f>+(F11-F$24)/F$24</f>
        <v>-0.34272300469483569</v>
      </c>
      <c r="G28" s="24">
        <f>+(G11-G$24)/G$24</f>
        <v>-0.25149700598802394</v>
      </c>
      <c r="H28" s="24">
        <f>+AVERAGE(C28:G28)</f>
        <v>-0.33966264746859742</v>
      </c>
    </row>
    <row r="29" spans="2:8" x14ac:dyDescent="0.35">
      <c r="B29" s="1" t="s">
        <v>14</v>
      </c>
      <c r="C29" s="24">
        <f t="shared" ref="C29:G31" si="1">+(C12-C$24)/C$24</f>
        <v>-0.27631578947368424</v>
      </c>
      <c r="D29" s="24">
        <f t="shared" si="1"/>
        <v>-0.30693069306930693</v>
      </c>
      <c r="E29" s="24">
        <f t="shared" si="1"/>
        <v>-0.27450980392156865</v>
      </c>
      <c r="F29" s="24">
        <f t="shared" si="1"/>
        <v>-0.27230046948356806</v>
      </c>
      <c r="G29" s="24">
        <f t="shared" si="1"/>
        <v>-0.19161676646706588</v>
      </c>
      <c r="H29" s="24">
        <f>+AVERAGE(C29:G29)</f>
        <v>-0.26433470448303875</v>
      </c>
    </row>
    <row r="30" spans="2:8" x14ac:dyDescent="0.35">
      <c r="B30" s="1" t="s">
        <v>20</v>
      </c>
      <c r="C30" s="24">
        <f t="shared" si="1"/>
        <v>-0.21052631578947367</v>
      </c>
      <c r="D30" s="24">
        <f t="shared" si="1"/>
        <v>-0.25742574257425743</v>
      </c>
      <c r="E30" s="24">
        <f t="shared" si="1"/>
        <v>-0.21568627450980393</v>
      </c>
      <c r="F30" s="24">
        <f t="shared" si="1"/>
        <v>-0.17840375586854459</v>
      </c>
      <c r="G30" s="24">
        <f t="shared" si="1"/>
        <v>-0.10179640718562874</v>
      </c>
      <c r="H30" s="24">
        <f>+AVERAGE(C30:G30)</f>
        <v>-0.19276769918554168</v>
      </c>
    </row>
    <row r="31" spans="2:8" x14ac:dyDescent="0.35">
      <c r="B31" s="1" t="s">
        <v>80</v>
      </c>
      <c r="C31" s="24">
        <f t="shared" si="1"/>
        <v>-0.14473684210526316</v>
      </c>
      <c r="D31" s="24">
        <f t="shared" si="1"/>
        <v>-0.17491749174917492</v>
      </c>
      <c r="E31" s="24">
        <f t="shared" si="1"/>
        <v>-0.11764705882352941</v>
      </c>
      <c r="F31" s="24">
        <f t="shared" si="1"/>
        <v>-0.13145539906103287</v>
      </c>
      <c r="G31" s="24">
        <f t="shared" si="1"/>
        <v>-4.1916167664670656E-2</v>
      </c>
      <c r="H31" s="24">
        <f>+AVERAGE(C31:G31)</f>
        <v>-0.12213459188073421</v>
      </c>
    </row>
  </sheetData>
  <mergeCells count="5">
    <mergeCell ref="B2:G2"/>
    <mergeCell ref="B9:G9"/>
    <mergeCell ref="B16:G16"/>
    <mergeCell ref="B22:G22"/>
    <mergeCell ref="B26:G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E4F3-1ABF-41DF-A601-E973CAFBD37B}">
  <dimension ref="A1:O1308"/>
  <sheetViews>
    <sheetView topLeftCell="A600" workbookViewId="0">
      <selection activeCell="D4030" sqref="D4030"/>
    </sheetView>
  </sheetViews>
  <sheetFormatPr defaultRowHeight="14.5" x14ac:dyDescent="0.35"/>
  <cols>
    <col min="1" max="1" width="12.81640625" bestFit="1" customWidth="1"/>
    <col min="2" max="2" width="38.453125" bestFit="1" customWidth="1"/>
    <col min="3" max="3" width="7.26953125" bestFit="1" customWidth="1"/>
    <col min="4" max="4" width="15" bestFit="1" customWidth="1"/>
    <col min="5" max="5" width="8" bestFit="1" customWidth="1"/>
    <col min="6" max="6" width="10.81640625" bestFit="1" customWidth="1"/>
    <col min="7" max="7" width="40.54296875" bestFit="1" customWidth="1"/>
    <col min="8" max="8" width="10.453125" bestFit="1" customWidth="1"/>
    <col min="9" max="9" width="40.54296875" bestFit="1" customWidth="1"/>
    <col min="10" max="10" width="12.7265625" bestFit="1" customWidth="1"/>
    <col min="11" max="11" width="70.54296875" bestFit="1" customWidth="1"/>
    <col min="13" max="13" width="9.26953125" bestFit="1" customWidth="1"/>
    <col min="14" max="14" width="46.1796875" bestFit="1" customWidth="1"/>
    <col min="15" max="15" width="12" bestFit="1" customWidth="1"/>
  </cols>
  <sheetData>
    <row r="1" spans="1:15" x14ac:dyDescent="0.35">
      <c r="A1" t="s">
        <v>24</v>
      </c>
      <c r="B1" t="s">
        <v>119</v>
      </c>
      <c r="C1" t="s">
        <v>120</v>
      </c>
      <c r="D1" t="s">
        <v>121</v>
      </c>
      <c r="E1" t="s">
        <v>31</v>
      </c>
      <c r="F1" t="s">
        <v>29</v>
      </c>
      <c r="G1" t="s">
        <v>2955</v>
      </c>
      <c r="H1" t="s">
        <v>30</v>
      </c>
      <c r="I1" t="s">
        <v>2956</v>
      </c>
      <c r="J1" t="s">
        <v>1246</v>
      </c>
      <c r="K1" t="s">
        <v>2957</v>
      </c>
      <c r="M1" t="s">
        <v>1247</v>
      </c>
      <c r="N1" t="s">
        <v>1248</v>
      </c>
      <c r="O1" t="s">
        <v>1249</v>
      </c>
    </row>
    <row r="2" spans="1:15" x14ac:dyDescent="0.35">
      <c r="A2" t="s">
        <v>4060</v>
      </c>
      <c r="B2" t="s">
        <v>4061</v>
      </c>
      <c r="C2" t="s">
        <v>1336</v>
      </c>
      <c r="D2" s="17">
        <v>45772</v>
      </c>
      <c r="E2">
        <v>8</v>
      </c>
      <c r="F2" t="s">
        <v>49</v>
      </c>
      <c r="G2" t="str">
        <f>VLOOKUP(Table_Query_from_OCE_REP4[[#This Row],[FMPORT]],Table_Query_from_OCE_REP_1[],2,)</f>
        <v>BARCELONA, SPAIN</v>
      </c>
      <c r="H2" t="s">
        <v>48</v>
      </c>
      <c r="I2" t="str">
        <f>VLOOKUP(Table_Query_from_OCE_REP4[[#This Row],[TOPORT]],Table_Query_from_OCE_REP_1[[PCODE]:[PNAME]],2,)</f>
        <v>ROME (CIVITAVECCHIA), ITALY</v>
      </c>
      <c r="J2" t="str">
        <f>_xlfn.CONCAT(Table_Query_from_OCE_REP4[[#This Row],[FMPORT]],"/",Table_Query_from_OCE_REP4[[#This Row],[TOPORT]])</f>
        <v>BCN/CIV</v>
      </c>
      <c r="K2" t="str">
        <f>_xlfn.CONCAT(Table_Query_from_OCE_REP4[[#This Row],[FM NAME]],"/",Table_Query_from_OCE_REP4[[#This Row],[TO NAME]])</f>
        <v>BARCELONA, SPAIN/ROME (CIVITAVECCHIA), ITALY</v>
      </c>
      <c r="M2" t="s">
        <v>1250</v>
      </c>
      <c r="N2" t="s">
        <v>1251</v>
      </c>
      <c r="O2" t="s">
        <v>1252</v>
      </c>
    </row>
    <row r="3" spans="1:15" x14ac:dyDescent="0.35">
      <c r="A3" t="s">
        <v>4062</v>
      </c>
      <c r="B3" t="s">
        <v>1212</v>
      </c>
      <c r="C3" t="s">
        <v>1336</v>
      </c>
      <c r="D3" s="17">
        <v>45780</v>
      </c>
      <c r="E3">
        <v>12</v>
      </c>
      <c r="F3" t="s">
        <v>48</v>
      </c>
      <c r="G3" t="str">
        <f>VLOOKUP(Table_Query_from_OCE_REP4[[#This Row],[FMPORT]],Table_Query_from_OCE_REP_1[],2,)</f>
        <v>ROME (CIVITAVECCHIA), ITALY</v>
      </c>
      <c r="H3" t="s">
        <v>59</v>
      </c>
      <c r="I3" t="str">
        <f>VLOOKUP(Table_Query_from_OCE_REP4[[#This Row],[TOPORT]],Table_Query_from_OCE_REP_1[[PCODE]:[PNAME]],2,)</f>
        <v>LISBON, PORTUGAL</v>
      </c>
      <c r="J3" t="str">
        <f>_xlfn.CONCAT(Table_Query_from_OCE_REP4[[#This Row],[FMPORT]],"/",Table_Query_from_OCE_REP4[[#This Row],[TOPORT]])</f>
        <v>CIV/LIS</v>
      </c>
      <c r="K3" t="str">
        <f>_xlfn.CONCAT(Table_Query_from_OCE_REP4[[#This Row],[FM NAME]],"/",Table_Query_from_OCE_REP4[[#This Row],[TO NAME]])</f>
        <v>ROME (CIVITAVECCHIA), ITALY/LISBON, PORTUGAL</v>
      </c>
      <c r="M3" t="s">
        <v>1253</v>
      </c>
      <c r="N3" t="s">
        <v>4041</v>
      </c>
      <c r="O3" t="s">
        <v>1254</v>
      </c>
    </row>
    <row r="4" spans="1:15" x14ac:dyDescent="0.35">
      <c r="A4" t="s">
        <v>4068</v>
      </c>
      <c r="B4" t="s">
        <v>4069</v>
      </c>
      <c r="C4" t="s">
        <v>1336</v>
      </c>
      <c r="D4" s="17">
        <v>45792</v>
      </c>
      <c r="E4">
        <v>10</v>
      </c>
      <c r="F4" t="s">
        <v>59</v>
      </c>
      <c r="G4" t="str">
        <f>VLOOKUP(Table_Query_from_OCE_REP4[[#This Row],[FMPORT]],Table_Query_from_OCE_REP_1[],2,)</f>
        <v>LISBON, PORTUGAL</v>
      </c>
      <c r="H4" t="s">
        <v>49</v>
      </c>
      <c r="I4" t="str">
        <f>VLOOKUP(Table_Query_from_OCE_REP4[[#This Row],[TOPORT]],Table_Query_from_OCE_REP_1[[PCODE]:[PNAME]],2,)</f>
        <v>BARCELONA, SPAIN</v>
      </c>
      <c r="J4" t="str">
        <f>_xlfn.CONCAT(Table_Query_from_OCE_REP4[[#This Row],[FMPORT]],"/",Table_Query_from_OCE_REP4[[#This Row],[TOPORT]])</f>
        <v>LIS/BCN</v>
      </c>
      <c r="K4" t="str">
        <f>_xlfn.CONCAT(Table_Query_from_OCE_REP4[[#This Row],[FM NAME]],"/",Table_Query_from_OCE_REP4[[#This Row],[TO NAME]])</f>
        <v>LISBON, PORTUGAL/BARCELONA, SPAIN</v>
      </c>
      <c r="M4" t="s">
        <v>1255</v>
      </c>
      <c r="N4" t="s">
        <v>1256</v>
      </c>
      <c r="O4" t="s">
        <v>1252</v>
      </c>
    </row>
    <row r="5" spans="1:15" x14ac:dyDescent="0.35">
      <c r="A5" t="s">
        <v>4070</v>
      </c>
      <c r="B5" t="s">
        <v>4071</v>
      </c>
      <c r="C5" t="s">
        <v>1336</v>
      </c>
      <c r="D5" s="17">
        <v>45802</v>
      </c>
      <c r="E5">
        <v>14</v>
      </c>
      <c r="F5" t="s">
        <v>49</v>
      </c>
      <c r="G5" t="str">
        <f>VLOOKUP(Table_Query_from_OCE_REP4[[#This Row],[FMPORT]],Table_Query_from_OCE_REP_1[],2,)</f>
        <v>BARCELONA, SPAIN</v>
      </c>
      <c r="H5" t="s">
        <v>47</v>
      </c>
      <c r="I5" t="str">
        <f>VLOOKUP(Table_Query_from_OCE_REP4[[#This Row],[TOPORT]],Table_Query_from_OCE_REP_1[[PCODE]:[PNAME]],2,)</f>
        <v>ATHENS (PIRAEUS), GREECE</v>
      </c>
      <c r="J5" t="str">
        <f>_xlfn.CONCAT(Table_Query_from_OCE_REP4[[#This Row],[FMPORT]],"/",Table_Query_from_OCE_REP4[[#This Row],[TOPORT]])</f>
        <v>BCN/PIR</v>
      </c>
      <c r="K5" t="str">
        <f>_xlfn.CONCAT(Table_Query_from_OCE_REP4[[#This Row],[FM NAME]],"/",Table_Query_from_OCE_REP4[[#This Row],[TO NAME]])</f>
        <v>BARCELONA, SPAIN/ATHENS (PIRAEUS), GREECE</v>
      </c>
      <c r="M5" t="s">
        <v>1257</v>
      </c>
      <c r="N5" t="s">
        <v>1258</v>
      </c>
      <c r="O5" t="s">
        <v>1259</v>
      </c>
    </row>
    <row r="6" spans="1:15" x14ac:dyDescent="0.35">
      <c r="A6" t="s">
        <v>4072</v>
      </c>
      <c r="B6" t="s">
        <v>1212</v>
      </c>
      <c r="C6" t="s">
        <v>1336</v>
      </c>
      <c r="D6" s="17">
        <v>45816</v>
      </c>
      <c r="E6">
        <v>7</v>
      </c>
      <c r="F6" t="s">
        <v>47</v>
      </c>
      <c r="G6" t="str">
        <f>VLOOKUP(Table_Query_from_OCE_REP4[[#This Row],[FMPORT]],Table_Query_from_OCE_REP_1[],2,)</f>
        <v>ATHENS (PIRAEUS), GREECE</v>
      </c>
      <c r="H6" t="s">
        <v>411</v>
      </c>
      <c r="I6" t="str">
        <f>VLOOKUP(Table_Query_from_OCE_REP4[[#This Row],[TOPORT]],Table_Query_from_OCE_REP_1[[PCODE]:[PNAME]],2,)</f>
        <v>ISTANBUL, TURKEY</v>
      </c>
      <c r="J6" t="str">
        <f>_xlfn.CONCAT(Table_Query_from_OCE_REP4[[#This Row],[FMPORT]],"/",Table_Query_from_OCE_REP4[[#This Row],[TOPORT]])</f>
        <v>PIR/IST</v>
      </c>
      <c r="K6" t="str">
        <f>_xlfn.CONCAT(Table_Query_from_OCE_REP4[[#This Row],[FM NAME]],"/",Table_Query_from_OCE_REP4[[#This Row],[TO NAME]])</f>
        <v>ATHENS (PIRAEUS), GREECE/ISTANBUL, TURKEY</v>
      </c>
      <c r="M6" t="s">
        <v>1260</v>
      </c>
      <c r="N6" t="s">
        <v>1261</v>
      </c>
      <c r="O6" t="s">
        <v>1262</v>
      </c>
    </row>
    <row r="7" spans="1:15" x14ac:dyDescent="0.35">
      <c r="A7" t="s">
        <v>4073</v>
      </c>
      <c r="B7" t="s">
        <v>4074</v>
      </c>
      <c r="C7" t="s">
        <v>1336</v>
      </c>
      <c r="D7" s="17">
        <v>45823</v>
      </c>
      <c r="E7">
        <v>10</v>
      </c>
      <c r="F7" t="s">
        <v>411</v>
      </c>
      <c r="G7" t="str">
        <f>VLOOKUP(Table_Query_from_OCE_REP4[[#This Row],[FMPORT]],Table_Query_from_OCE_REP_1[],2,)</f>
        <v>ISTANBUL, TURKEY</v>
      </c>
      <c r="H7" t="s">
        <v>49</v>
      </c>
      <c r="I7" t="str">
        <f>VLOOKUP(Table_Query_from_OCE_REP4[[#This Row],[TOPORT]],Table_Query_from_OCE_REP_1[[PCODE]:[PNAME]],2,)</f>
        <v>BARCELONA, SPAIN</v>
      </c>
      <c r="J7" t="str">
        <f>_xlfn.CONCAT(Table_Query_from_OCE_REP4[[#This Row],[FMPORT]],"/",Table_Query_from_OCE_REP4[[#This Row],[TOPORT]])</f>
        <v>IST/BCN</v>
      </c>
      <c r="K7" t="str">
        <f>_xlfn.CONCAT(Table_Query_from_OCE_REP4[[#This Row],[FM NAME]],"/",Table_Query_from_OCE_REP4[[#This Row],[TO NAME]])</f>
        <v>ISTANBUL, TURKEY/BARCELONA, SPAIN</v>
      </c>
      <c r="M7" t="s">
        <v>550</v>
      </c>
      <c r="N7" t="s">
        <v>1263</v>
      </c>
      <c r="O7" t="s">
        <v>1264</v>
      </c>
    </row>
    <row r="8" spans="1:15" x14ac:dyDescent="0.35">
      <c r="A8" t="s">
        <v>4075</v>
      </c>
      <c r="B8" t="s">
        <v>4076</v>
      </c>
      <c r="C8" t="s">
        <v>1336</v>
      </c>
      <c r="D8" s="17">
        <v>45823</v>
      </c>
      <c r="E8">
        <v>22</v>
      </c>
      <c r="F8" t="s">
        <v>411</v>
      </c>
      <c r="G8" t="str">
        <f>VLOOKUP(Table_Query_from_OCE_REP4[[#This Row],[FMPORT]],Table_Query_from_OCE_REP_1[],2,)</f>
        <v>ISTANBUL, TURKEY</v>
      </c>
      <c r="H8" t="s">
        <v>47</v>
      </c>
      <c r="I8" t="str">
        <f>VLOOKUP(Table_Query_from_OCE_REP4[[#This Row],[TOPORT]],Table_Query_from_OCE_REP_1[[PCODE]:[PNAME]],2,)</f>
        <v>ATHENS (PIRAEUS), GREECE</v>
      </c>
      <c r="J8" t="str">
        <f>_xlfn.CONCAT(Table_Query_from_OCE_REP4[[#This Row],[FMPORT]],"/",Table_Query_from_OCE_REP4[[#This Row],[TOPORT]])</f>
        <v>IST/PIR</v>
      </c>
      <c r="K8" t="str">
        <f>_xlfn.CONCAT(Table_Query_from_OCE_REP4[[#This Row],[FM NAME]],"/",Table_Query_from_OCE_REP4[[#This Row],[TO NAME]])</f>
        <v>ISTANBUL, TURKEY/ATHENS (PIRAEUS), GREECE</v>
      </c>
      <c r="M8" t="s">
        <v>1265</v>
      </c>
      <c r="N8" t="s">
        <v>1266</v>
      </c>
      <c r="O8" t="s">
        <v>1267</v>
      </c>
    </row>
    <row r="9" spans="1:15" x14ac:dyDescent="0.35">
      <c r="A9" t="s">
        <v>4077</v>
      </c>
      <c r="B9" t="s">
        <v>4078</v>
      </c>
      <c r="C9" t="s">
        <v>1336</v>
      </c>
      <c r="D9" s="17">
        <v>45833</v>
      </c>
      <c r="E9">
        <v>12</v>
      </c>
      <c r="F9" t="s">
        <v>49</v>
      </c>
      <c r="G9" t="str">
        <f>VLOOKUP(Table_Query_from_OCE_REP4[[#This Row],[FMPORT]],Table_Query_from_OCE_REP_1[],2,)</f>
        <v>BARCELONA, SPAIN</v>
      </c>
      <c r="H9" t="s">
        <v>47</v>
      </c>
      <c r="I9" t="str">
        <f>VLOOKUP(Table_Query_from_OCE_REP4[[#This Row],[TOPORT]],Table_Query_from_OCE_REP_1[[PCODE]:[PNAME]],2,)</f>
        <v>ATHENS (PIRAEUS), GREECE</v>
      </c>
      <c r="J9" t="str">
        <f>_xlfn.CONCAT(Table_Query_from_OCE_REP4[[#This Row],[FMPORT]],"/",Table_Query_from_OCE_REP4[[#This Row],[TOPORT]])</f>
        <v>BCN/PIR</v>
      </c>
      <c r="K9" t="str">
        <f>_xlfn.CONCAT(Table_Query_from_OCE_REP4[[#This Row],[FM NAME]],"/",Table_Query_from_OCE_REP4[[#This Row],[TO NAME]])</f>
        <v>BARCELONA, SPAIN/ATHENS (PIRAEUS), GREECE</v>
      </c>
      <c r="M9" t="s">
        <v>1268</v>
      </c>
      <c r="N9" t="s">
        <v>1269</v>
      </c>
      <c r="O9" t="s">
        <v>1270</v>
      </c>
    </row>
    <row r="10" spans="1:15" x14ac:dyDescent="0.35">
      <c r="A10" t="s">
        <v>4079</v>
      </c>
      <c r="B10" t="s">
        <v>4080</v>
      </c>
      <c r="C10" t="s">
        <v>1336</v>
      </c>
      <c r="D10" s="17">
        <v>45845</v>
      </c>
      <c r="E10">
        <v>10</v>
      </c>
      <c r="F10" t="s">
        <v>47</v>
      </c>
      <c r="G10" t="str">
        <f>VLOOKUP(Table_Query_from_OCE_REP4[[#This Row],[FMPORT]],Table_Query_from_OCE_REP_1[],2,)</f>
        <v>ATHENS (PIRAEUS), GREECE</v>
      </c>
      <c r="H10" t="s">
        <v>411</v>
      </c>
      <c r="I10" t="str">
        <f>VLOOKUP(Table_Query_from_OCE_REP4[[#This Row],[TOPORT]],Table_Query_from_OCE_REP_1[[PCODE]:[PNAME]],2,)</f>
        <v>ISTANBUL, TURKEY</v>
      </c>
      <c r="J10" t="str">
        <f>_xlfn.CONCAT(Table_Query_from_OCE_REP4[[#This Row],[FMPORT]],"/",Table_Query_from_OCE_REP4[[#This Row],[TOPORT]])</f>
        <v>PIR/IST</v>
      </c>
      <c r="K10" t="str">
        <f>_xlfn.CONCAT(Table_Query_from_OCE_REP4[[#This Row],[FM NAME]],"/",Table_Query_from_OCE_REP4[[#This Row],[TO NAME]])</f>
        <v>ATHENS (PIRAEUS), GREECE/ISTANBUL, TURKEY</v>
      </c>
      <c r="M10" t="s">
        <v>1271</v>
      </c>
      <c r="N10" t="s">
        <v>1272</v>
      </c>
      <c r="O10" t="s">
        <v>1273</v>
      </c>
    </row>
    <row r="11" spans="1:15" x14ac:dyDescent="0.35">
      <c r="A11" t="s">
        <v>4081</v>
      </c>
      <c r="B11" t="s">
        <v>4082</v>
      </c>
      <c r="C11" t="s">
        <v>1336</v>
      </c>
      <c r="D11" s="17">
        <v>45855</v>
      </c>
      <c r="E11">
        <v>12</v>
      </c>
      <c r="F11" t="s">
        <v>411</v>
      </c>
      <c r="G11" t="str">
        <f>VLOOKUP(Table_Query_from_OCE_REP4[[#This Row],[FMPORT]],Table_Query_from_OCE_REP_1[],2,)</f>
        <v>ISTANBUL, TURKEY</v>
      </c>
      <c r="H11" t="s">
        <v>48</v>
      </c>
      <c r="I11" t="str">
        <f>VLOOKUP(Table_Query_from_OCE_REP4[[#This Row],[TOPORT]],Table_Query_from_OCE_REP_1[[PCODE]:[PNAME]],2,)</f>
        <v>ROME (CIVITAVECCHIA), ITALY</v>
      </c>
      <c r="J11" t="str">
        <f>_xlfn.CONCAT(Table_Query_from_OCE_REP4[[#This Row],[FMPORT]],"/",Table_Query_from_OCE_REP4[[#This Row],[TOPORT]])</f>
        <v>IST/CIV</v>
      </c>
      <c r="K11" t="str">
        <f>_xlfn.CONCAT(Table_Query_from_OCE_REP4[[#This Row],[FM NAME]],"/",Table_Query_from_OCE_REP4[[#This Row],[TO NAME]])</f>
        <v>ISTANBUL, TURKEY/ROME (CIVITAVECCHIA), ITALY</v>
      </c>
      <c r="M11" t="s">
        <v>1274</v>
      </c>
      <c r="N11" t="s">
        <v>1275</v>
      </c>
      <c r="O11" t="s">
        <v>1276</v>
      </c>
    </row>
    <row r="12" spans="1:15" x14ac:dyDescent="0.35">
      <c r="A12" t="s">
        <v>4083</v>
      </c>
      <c r="B12" t="s">
        <v>4084</v>
      </c>
      <c r="C12" t="s">
        <v>1336</v>
      </c>
      <c r="D12" s="17">
        <v>45855</v>
      </c>
      <c r="E12">
        <v>19</v>
      </c>
      <c r="F12" t="s">
        <v>411</v>
      </c>
      <c r="G12" t="str">
        <f>VLOOKUP(Table_Query_from_OCE_REP4[[#This Row],[FMPORT]],Table_Query_from_OCE_REP_1[],2,)</f>
        <v>ISTANBUL, TURKEY</v>
      </c>
      <c r="H12" t="s">
        <v>58</v>
      </c>
      <c r="I12" t="str">
        <f>VLOOKUP(Table_Query_from_OCE_REP4[[#This Row],[TOPORT]],Table_Query_from_OCE_REP_1[[PCODE]:[PNAME]],2,)</f>
        <v>MONTE CARLO, MONACO</v>
      </c>
      <c r="J12" t="str">
        <f>_xlfn.CONCAT(Table_Query_from_OCE_REP4[[#This Row],[FMPORT]],"/",Table_Query_from_OCE_REP4[[#This Row],[TOPORT]])</f>
        <v>IST/MCM</v>
      </c>
      <c r="K12" t="str">
        <f>_xlfn.CONCAT(Table_Query_from_OCE_REP4[[#This Row],[FM NAME]],"/",Table_Query_from_OCE_REP4[[#This Row],[TO NAME]])</f>
        <v>ISTANBUL, TURKEY/MONTE CARLO, MONACO</v>
      </c>
      <c r="M12" t="s">
        <v>1277</v>
      </c>
      <c r="N12" t="s">
        <v>1278</v>
      </c>
      <c r="O12" t="s">
        <v>28</v>
      </c>
    </row>
    <row r="13" spans="1:15" x14ac:dyDescent="0.35">
      <c r="A13" t="s">
        <v>4085</v>
      </c>
      <c r="B13" t="s">
        <v>4086</v>
      </c>
      <c r="C13" t="s">
        <v>1336</v>
      </c>
      <c r="D13" s="17">
        <v>45867</v>
      </c>
      <c r="E13">
        <v>7</v>
      </c>
      <c r="F13" t="s">
        <v>48</v>
      </c>
      <c r="G13" t="str">
        <f>VLOOKUP(Table_Query_from_OCE_REP4[[#This Row],[FMPORT]],Table_Query_from_OCE_REP_1[],2,)</f>
        <v>ROME (CIVITAVECCHIA), ITALY</v>
      </c>
      <c r="H13" t="s">
        <v>58</v>
      </c>
      <c r="I13" t="str">
        <f>VLOOKUP(Table_Query_from_OCE_REP4[[#This Row],[TOPORT]],Table_Query_from_OCE_REP_1[[PCODE]:[PNAME]],2,)</f>
        <v>MONTE CARLO, MONACO</v>
      </c>
      <c r="J13" t="str">
        <f>_xlfn.CONCAT(Table_Query_from_OCE_REP4[[#This Row],[FMPORT]],"/",Table_Query_from_OCE_REP4[[#This Row],[TOPORT]])</f>
        <v>CIV/MCM</v>
      </c>
      <c r="K13" t="str">
        <f>_xlfn.CONCAT(Table_Query_from_OCE_REP4[[#This Row],[FM NAME]],"/",Table_Query_from_OCE_REP4[[#This Row],[TO NAME]])</f>
        <v>ROME (CIVITAVECCHIA), ITALY/MONTE CARLO, MONACO</v>
      </c>
      <c r="M13" t="s">
        <v>1279</v>
      </c>
      <c r="N13" t="s">
        <v>1280</v>
      </c>
      <c r="O13" t="s">
        <v>1281</v>
      </c>
    </row>
    <row r="14" spans="1:15" x14ac:dyDescent="0.35">
      <c r="A14" t="s">
        <v>4087</v>
      </c>
      <c r="B14" t="s">
        <v>4088</v>
      </c>
      <c r="C14" t="s">
        <v>1336</v>
      </c>
      <c r="D14" s="17">
        <v>45867</v>
      </c>
      <c r="E14">
        <v>17</v>
      </c>
      <c r="F14" t="s">
        <v>48</v>
      </c>
      <c r="G14" t="str">
        <f>VLOOKUP(Table_Query_from_OCE_REP4[[#This Row],[FMPORT]],Table_Query_from_OCE_REP_1[],2,)</f>
        <v>ROME (CIVITAVECCHIA), ITALY</v>
      </c>
      <c r="H14" t="s">
        <v>47</v>
      </c>
      <c r="I14" t="str">
        <f>VLOOKUP(Table_Query_from_OCE_REP4[[#This Row],[TOPORT]],Table_Query_from_OCE_REP_1[[PCODE]:[PNAME]],2,)</f>
        <v>ATHENS (PIRAEUS), GREECE</v>
      </c>
      <c r="J14" t="str">
        <f>_xlfn.CONCAT(Table_Query_from_OCE_REP4[[#This Row],[FMPORT]],"/",Table_Query_from_OCE_REP4[[#This Row],[TOPORT]])</f>
        <v>CIV/PIR</v>
      </c>
      <c r="K14" t="str">
        <f>_xlfn.CONCAT(Table_Query_from_OCE_REP4[[#This Row],[FM NAME]],"/",Table_Query_from_OCE_REP4[[#This Row],[TO NAME]])</f>
        <v>ROME (CIVITAVECCHIA), ITALY/ATHENS (PIRAEUS), GREECE</v>
      </c>
      <c r="M14" t="s">
        <v>1282</v>
      </c>
      <c r="N14" t="s">
        <v>1283</v>
      </c>
      <c r="O14" t="s">
        <v>1284</v>
      </c>
    </row>
    <row r="15" spans="1:15" x14ac:dyDescent="0.35">
      <c r="A15" t="s">
        <v>4089</v>
      </c>
      <c r="B15" t="s">
        <v>4090</v>
      </c>
      <c r="C15" t="s">
        <v>1336</v>
      </c>
      <c r="D15" s="17">
        <v>45874</v>
      </c>
      <c r="E15">
        <v>10</v>
      </c>
      <c r="F15" t="s">
        <v>58</v>
      </c>
      <c r="G15" t="str">
        <f>VLOOKUP(Table_Query_from_OCE_REP4[[#This Row],[FMPORT]],Table_Query_from_OCE_REP_1[],2,)</f>
        <v>MONTE CARLO, MONACO</v>
      </c>
      <c r="H15" t="s">
        <v>47</v>
      </c>
      <c r="I15" t="str">
        <f>VLOOKUP(Table_Query_from_OCE_REP4[[#This Row],[TOPORT]],Table_Query_from_OCE_REP_1[[PCODE]:[PNAME]],2,)</f>
        <v>ATHENS (PIRAEUS), GREECE</v>
      </c>
      <c r="J15" t="str">
        <f>_xlfn.CONCAT(Table_Query_from_OCE_REP4[[#This Row],[FMPORT]],"/",Table_Query_from_OCE_REP4[[#This Row],[TOPORT]])</f>
        <v>MCM/PIR</v>
      </c>
      <c r="K15" t="str">
        <f>_xlfn.CONCAT(Table_Query_from_OCE_REP4[[#This Row],[FM NAME]],"/",Table_Query_from_OCE_REP4[[#This Row],[TO NAME]])</f>
        <v>MONTE CARLO, MONACO/ATHENS (PIRAEUS), GREECE</v>
      </c>
      <c r="M15" t="s">
        <v>1285</v>
      </c>
      <c r="N15" t="s">
        <v>1286</v>
      </c>
      <c r="O15" t="s">
        <v>1287</v>
      </c>
    </row>
    <row r="16" spans="1:15" x14ac:dyDescent="0.35">
      <c r="A16" t="s">
        <v>4091</v>
      </c>
      <c r="B16" t="s">
        <v>4092</v>
      </c>
      <c r="C16" t="s">
        <v>1336</v>
      </c>
      <c r="D16" s="17">
        <v>45884</v>
      </c>
      <c r="E16">
        <v>12</v>
      </c>
      <c r="F16" t="s">
        <v>47</v>
      </c>
      <c r="G16" t="str">
        <f>VLOOKUP(Table_Query_from_OCE_REP4[[#This Row],[FMPORT]],Table_Query_from_OCE_REP_1[],2,)</f>
        <v>ATHENS (PIRAEUS), GREECE</v>
      </c>
      <c r="H16" t="s">
        <v>48</v>
      </c>
      <c r="I16" t="str">
        <f>VLOOKUP(Table_Query_from_OCE_REP4[[#This Row],[TOPORT]],Table_Query_from_OCE_REP_1[[PCODE]:[PNAME]],2,)</f>
        <v>ROME (CIVITAVECCHIA), ITALY</v>
      </c>
      <c r="J16" t="str">
        <f>_xlfn.CONCAT(Table_Query_from_OCE_REP4[[#This Row],[FMPORT]],"/",Table_Query_from_OCE_REP4[[#This Row],[TOPORT]])</f>
        <v>PIR/CIV</v>
      </c>
      <c r="K16" t="str">
        <f>_xlfn.CONCAT(Table_Query_from_OCE_REP4[[#This Row],[FM NAME]],"/",Table_Query_from_OCE_REP4[[#This Row],[TO NAME]])</f>
        <v>ATHENS (PIRAEUS), GREECE/ROME (CIVITAVECCHIA), ITALY</v>
      </c>
      <c r="M16" t="s">
        <v>1288</v>
      </c>
      <c r="N16" t="s">
        <v>1289</v>
      </c>
      <c r="O16" t="s">
        <v>1290</v>
      </c>
    </row>
    <row r="17" spans="1:15" x14ac:dyDescent="0.35">
      <c r="A17" t="s">
        <v>4093</v>
      </c>
      <c r="B17" t="s">
        <v>4094</v>
      </c>
      <c r="C17" t="s">
        <v>1336</v>
      </c>
      <c r="D17" s="17">
        <v>45884</v>
      </c>
      <c r="E17">
        <v>22</v>
      </c>
      <c r="F17" t="s">
        <v>47</v>
      </c>
      <c r="G17" t="str">
        <f>VLOOKUP(Table_Query_from_OCE_REP4[[#This Row],[FMPORT]],Table_Query_from_OCE_REP_1[],2,)</f>
        <v>ATHENS (PIRAEUS), GREECE</v>
      </c>
      <c r="H17" t="s">
        <v>58</v>
      </c>
      <c r="I17" t="str">
        <f>VLOOKUP(Table_Query_from_OCE_REP4[[#This Row],[TOPORT]],Table_Query_from_OCE_REP_1[[PCODE]:[PNAME]],2,)</f>
        <v>MONTE CARLO, MONACO</v>
      </c>
      <c r="J17" t="str">
        <f>_xlfn.CONCAT(Table_Query_from_OCE_REP4[[#This Row],[FMPORT]],"/",Table_Query_from_OCE_REP4[[#This Row],[TOPORT]])</f>
        <v>PIR/MCM</v>
      </c>
      <c r="K17" t="str">
        <f>_xlfn.CONCAT(Table_Query_from_OCE_REP4[[#This Row],[FM NAME]],"/",Table_Query_from_OCE_REP4[[#This Row],[TO NAME]])</f>
        <v>ATHENS (PIRAEUS), GREECE/MONTE CARLO, MONACO</v>
      </c>
      <c r="M17" t="s">
        <v>1291</v>
      </c>
      <c r="N17" t="s">
        <v>1292</v>
      </c>
      <c r="O17" t="s">
        <v>1254</v>
      </c>
    </row>
    <row r="18" spans="1:15" x14ac:dyDescent="0.35">
      <c r="A18" t="s">
        <v>4095</v>
      </c>
      <c r="B18" t="s">
        <v>4096</v>
      </c>
      <c r="C18" t="s">
        <v>1336</v>
      </c>
      <c r="D18" s="17">
        <v>45896</v>
      </c>
      <c r="E18">
        <v>10</v>
      </c>
      <c r="F18" t="s">
        <v>48</v>
      </c>
      <c r="G18" t="str">
        <f>VLOOKUP(Table_Query_from_OCE_REP4[[#This Row],[FMPORT]],Table_Query_from_OCE_REP_1[],2,)</f>
        <v>ROME (CIVITAVECCHIA), ITALY</v>
      </c>
      <c r="H18" t="s">
        <v>58</v>
      </c>
      <c r="I18" t="str">
        <f>VLOOKUP(Table_Query_from_OCE_REP4[[#This Row],[TOPORT]],Table_Query_from_OCE_REP_1[[PCODE]:[PNAME]],2,)</f>
        <v>MONTE CARLO, MONACO</v>
      </c>
      <c r="J18" t="str">
        <f>_xlfn.CONCAT(Table_Query_from_OCE_REP4[[#This Row],[FMPORT]],"/",Table_Query_from_OCE_REP4[[#This Row],[TOPORT]])</f>
        <v>CIV/MCM</v>
      </c>
      <c r="K18" t="str">
        <f>_xlfn.CONCAT(Table_Query_from_OCE_REP4[[#This Row],[FM NAME]],"/",Table_Query_from_OCE_REP4[[#This Row],[TO NAME]])</f>
        <v>ROME (CIVITAVECCHIA), ITALY/MONTE CARLO, MONACO</v>
      </c>
      <c r="M18" t="s">
        <v>1293</v>
      </c>
      <c r="N18" t="s">
        <v>1294</v>
      </c>
      <c r="O18" t="s">
        <v>1270</v>
      </c>
    </row>
    <row r="19" spans="1:15" x14ac:dyDescent="0.35">
      <c r="A19" t="s">
        <v>4097</v>
      </c>
      <c r="B19" t="s">
        <v>4098</v>
      </c>
      <c r="C19" t="s">
        <v>1336</v>
      </c>
      <c r="D19" s="17">
        <v>45896</v>
      </c>
      <c r="E19">
        <v>34</v>
      </c>
      <c r="F19" t="s">
        <v>48</v>
      </c>
      <c r="G19" t="str">
        <f>VLOOKUP(Table_Query_from_OCE_REP4[[#This Row],[FMPORT]],Table_Query_from_OCE_REP_1[],2,)</f>
        <v>ROME (CIVITAVECCHIA), ITALY</v>
      </c>
      <c r="H19" t="s">
        <v>53</v>
      </c>
      <c r="I19" t="str">
        <f>VLOOKUP(Table_Query_from_OCE_REP4[[#This Row],[TOPORT]],Table_Query_from_OCE_REP_1[[PCODE]:[PNAME]],2,)</f>
        <v>NEW YORK, NEW YORK</v>
      </c>
      <c r="J19" t="str">
        <f>_xlfn.CONCAT(Table_Query_from_OCE_REP4[[#This Row],[FMPORT]],"/",Table_Query_from_OCE_REP4[[#This Row],[TOPORT]])</f>
        <v>CIV/NYC</v>
      </c>
      <c r="K19" t="str">
        <f>_xlfn.CONCAT(Table_Query_from_OCE_REP4[[#This Row],[FM NAME]],"/",Table_Query_from_OCE_REP4[[#This Row],[TO NAME]])</f>
        <v>ROME (CIVITAVECCHIA), ITALY/NEW YORK, NEW YORK</v>
      </c>
      <c r="M19" t="s">
        <v>1295</v>
      </c>
      <c r="N19" t="s">
        <v>1296</v>
      </c>
      <c r="O19" t="s">
        <v>1297</v>
      </c>
    </row>
    <row r="20" spans="1:15" x14ac:dyDescent="0.35">
      <c r="A20" t="s">
        <v>4099</v>
      </c>
      <c r="B20" t="s">
        <v>4100</v>
      </c>
      <c r="C20" t="s">
        <v>1336</v>
      </c>
      <c r="D20" s="17">
        <v>45906</v>
      </c>
      <c r="E20">
        <v>10</v>
      </c>
      <c r="F20" t="s">
        <v>58</v>
      </c>
      <c r="G20" t="str">
        <f>VLOOKUP(Table_Query_from_OCE_REP4[[#This Row],[FMPORT]],Table_Query_from_OCE_REP_1[],2,)</f>
        <v>MONTE CARLO, MONACO</v>
      </c>
      <c r="H20" t="s">
        <v>59</v>
      </c>
      <c r="I20" t="str">
        <f>VLOOKUP(Table_Query_from_OCE_REP4[[#This Row],[TOPORT]],Table_Query_from_OCE_REP_1[[PCODE]:[PNAME]],2,)</f>
        <v>LISBON, PORTUGAL</v>
      </c>
      <c r="J20" t="str">
        <f>_xlfn.CONCAT(Table_Query_from_OCE_REP4[[#This Row],[FMPORT]],"/",Table_Query_from_OCE_REP4[[#This Row],[TOPORT]])</f>
        <v>MCM/LIS</v>
      </c>
      <c r="K20" t="str">
        <f>_xlfn.CONCAT(Table_Query_from_OCE_REP4[[#This Row],[FM NAME]],"/",Table_Query_from_OCE_REP4[[#This Row],[TO NAME]])</f>
        <v>MONTE CARLO, MONACO/LISBON, PORTUGAL</v>
      </c>
      <c r="M20" t="s">
        <v>1298</v>
      </c>
      <c r="N20" t="s">
        <v>1299</v>
      </c>
      <c r="O20" t="s">
        <v>1300</v>
      </c>
    </row>
    <row r="21" spans="1:15" x14ac:dyDescent="0.35">
      <c r="A21" t="s">
        <v>4101</v>
      </c>
      <c r="B21" t="s">
        <v>4102</v>
      </c>
      <c r="C21" t="s">
        <v>1336</v>
      </c>
      <c r="D21" s="17">
        <v>45906</v>
      </c>
      <c r="E21">
        <v>24</v>
      </c>
      <c r="F21" t="s">
        <v>58</v>
      </c>
      <c r="G21" t="str">
        <f>VLOOKUP(Table_Query_from_OCE_REP4[[#This Row],[FMPORT]],Table_Query_from_OCE_REP_1[],2,)</f>
        <v>MONTE CARLO, MONACO</v>
      </c>
      <c r="H21" t="s">
        <v>53</v>
      </c>
      <c r="I21" t="str">
        <f>VLOOKUP(Table_Query_from_OCE_REP4[[#This Row],[TOPORT]],Table_Query_from_OCE_REP_1[[PCODE]:[PNAME]],2,)</f>
        <v>NEW YORK, NEW YORK</v>
      </c>
      <c r="J21" t="str">
        <f>_xlfn.CONCAT(Table_Query_from_OCE_REP4[[#This Row],[FMPORT]],"/",Table_Query_from_OCE_REP4[[#This Row],[TOPORT]])</f>
        <v>MCM/NYC</v>
      </c>
      <c r="K21" t="str">
        <f>_xlfn.CONCAT(Table_Query_from_OCE_REP4[[#This Row],[FM NAME]],"/",Table_Query_from_OCE_REP4[[#This Row],[TO NAME]])</f>
        <v>MONTE CARLO, MONACO/NEW YORK, NEW YORK</v>
      </c>
      <c r="M21" t="s">
        <v>1301</v>
      </c>
      <c r="N21" t="s">
        <v>1302</v>
      </c>
      <c r="O21" t="s">
        <v>28</v>
      </c>
    </row>
    <row r="22" spans="1:15" x14ac:dyDescent="0.35">
      <c r="A22" t="s">
        <v>4103</v>
      </c>
      <c r="B22" t="s">
        <v>4104</v>
      </c>
      <c r="C22" t="s">
        <v>1336</v>
      </c>
      <c r="D22" s="17">
        <v>45916</v>
      </c>
      <c r="E22">
        <v>14</v>
      </c>
      <c r="F22" t="s">
        <v>59</v>
      </c>
      <c r="G22" t="str">
        <f>VLOOKUP(Table_Query_from_OCE_REP4[[#This Row],[FMPORT]],Table_Query_from_OCE_REP_1[],2,)</f>
        <v>LISBON, PORTUGAL</v>
      </c>
      <c r="H22" t="s">
        <v>53</v>
      </c>
      <c r="I22" t="str">
        <f>VLOOKUP(Table_Query_from_OCE_REP4[[#This Row],[TOPORT]],Table_Query_from_OCE_REP_1[[PCODE]:[PNAME]],2,)</f>
        <v>NEW YORK, NEW YORK</v>
      </c>
      <c r="J22" t="str">
        <f>_xlfn.CONCAT(Table_Query_from_OCE_REP4[[#This Row],[FMPORT]],"/",Table_Query_from_OCE_REP4[[#This Row],[TOPORT]])</f>
        <v>LIS/NYC</v>
      </c>
      <c r="K22" t="str">
        <f>_xlfn.CONCAT(Table_Query_from_OCE_REP4[[#This Row],[FM NAME]],"/",Table_Query_from_OCE_REP4[[#This Row],[TO NAME]])</f>
        <v>LISBON, PORTUGAL/NEW YORK, NEW YORK</v>
      </c>
      <c r="M22" t="s">
        <v>1303</v>
      </c>
      <c r="N22" t="s">
        <v>1304</v>
      </c>
      <c r="O22" t="s">
        <v>1305</v>
      </c>
    </row>
    <row r="23" spans="1:15" x14ac:dyDescent="0.35">
      <c r="A23" t="s">
        <v>4105</v>
      </c>
      <c r="B23" t="s">
        <v>4106</v>
      </c>
      <c r="C23" t="s">
        <v>1336</v>
      </c>
      <c r="D23" s="17">
        <v>45930</v>
      </c>
      <c r="E23">
        <v>4</v>
      </c>
      <c r="F23" t="s">
        <v>53</v>
      </c>
      <c r="G23" t="str">
        <f>VLOOKUP(Table_Query_from_OCE_REP4[[#This Row],[FMPORT]],Table_Query_from_OCE_REP_1[],2,)</f>
        <v>NEW YORK, NEW YORK</v>
      </c>
      <c r="H23" t="s">
        <v>53</v>
      </c>
      <c r="I23" t="str">
        <f>VLOOKUP(Table_Query_from_OCE_REP4[[#This Row],[TOPORT]],Table_Query_from_OCE_REP_1[[PCODE]:[PNAME]],2,)</f>
        <v>NEW YORK, NEW YORK</v>
      </c>
      <c r="J23" t="str">
        <f>_xlfn.CONCAT(Table_Query_from_OCE_REP4[[#This Row],[FMPORT]],"/",Table_Query_from_OCE_REP4[[#This Row],[TOPORT]])</f>
        <v>NYC/NYC</v>
      </c>
      <c r="K23" t="str">
        <f>_xlfn.CONCAT(Table_Query_from_OCE_REP4[[#This Row],[FM NAME]],"/",Table_Query_from_OCE_REP4[[#This Row],[TO NAME]])</f>
        <v>NEW YORK, NEW YORK/NEW YORK, NEW YORK</v>
      </c>
      <c r="M23" t="s">
        <v>1306</v>
      </c>
      <c r="N23" t="s">
        <v>1307</v>
      </c>
      <c r="O23" t="s">
        <v>1308</v>
      </c>
    </row>
    <row r="24" spans="1:15" x14ac:dyDescent="0.35">
      <c r="A24" t="s">
        <v>4107</v>
      </c>
      <c r="B24" t="s">
        <v>4108</v>
      </c>
      <c r="C24" t="s">
        <v>1336</v>
      </c>
      <c r="D24" s="17">
        <v>45934</v>
      </c>
      <c r="E24">
        <v>14</v>
      </c>
      <c r="F24" t="s">
        <v>53</v>
      </c>
      <c r="G24" t="str">
        <f>VLOOKUP(Table_Query_from_OCE_REP4[[#This Row],[FMPORT]],Table_Query_from_OCE_REP_1[],2,)</f>
        <v>NEW YORK, NEW YORK</v>
      </c>
      <c r="H24" t="s">
        <v>53</v>
      </c>
      <c r="I24" t="str">
        <f>VLOOKUP(Table_Query_from_OCE_REP4[[#This Row],[TOPORT]],Table_Query_from_OCE_REP_1[[PCODE]:[PNAME]],2,)</f>
        <v>NEW YORK, NEW YORK</v>
      </c>
      <c r="J24" t="str">
        <f>_xlfn.CONCAT(Table_Query_from_OCE_REP4[[#This Row],[FMPORT]],"/",Table_Query_from_OCE_REP4[[#This Row],[TOPORT]])</f>
        <v>NYC/NYC</v>
      </c>
      <c r="K24" t="str">
        <f>_xlfn.CONCAT(Table_Query_from_OCE_REP4[[#This Row],[FM NAME]],"/",Table_Query_from_OCE_REP4[[#This Row],[TO NAME]])</f>
        <v>NEW YORK, NEW YORK/NEW YORK, NEW YORK</v>
      </c>
      <c r="M24" t="s">
        <v>1309</v>
      </c>
      <c r="N24" t="s">
        <v>1310</v>
      </c>
      <c r="O24" t="s">
        <v>1311</v>
      </c>
    </row>
    <row r="25" spans="1:15" x14ac:dyDescent="0.35">
      <c r="A25" t="s">
        <v>4109</v>
      </c>
      <c r="B25" t="s">
        <v>4110</v>
      </c>
      <c r="C25" t="s">
        <v>1336</v>
      </c>
      <c r="D25" s="17">
        <v>45948</v>
      </c>
      <c r="E25">
        <v>11</v>
      </c>
      <c r="F25" t="s">
        <v>53</v>
      </c>
      <c r="G25" t="str">
        <f>VLOOKUP(Table_Query_from_OCE_REP4[[#This Row],[FMPORT]],Table_Query_from_OCE_REP_1[],2,)</f>
        <v>NEW YORK, NEW YORK</v>
      </c>
      <c r="H25" t="s">
        <v>67</v>
      </c>
      <c r="I25" t="str">
        <f>VLOOKUP(Table_Query_from_OCE_REP4[[#This Row],[TOPORT]],Table_Query_from_OCE_REP_1[[PCODE]:[PNAME]],2,)</f>
        <v>MONTREAL, QUEBEC</v>
      </c>
      <c r="J25" t="str">
        <f>_xlfn.CONCAT(Table_Query_from_OCE_REP4[[#This Row],[FMPORT]],"/",Table_Query_from_OCE_REP4[[#This Row],[TOPORT]])</f>
        <v>NYC/YUL</v>
      </c>
      <c r="K25" t="str">
        <f>_xlfn.CONCAT(Table_Query_from_OCE_REP4[[#This Row],[FM NAME]],"/",Table_Query_from_OCE_REP4[[#This Row],[TO NAME]])</f>
        <v>NEW YORK, NEW YORK/MONTREAL, QUEBEC</v>
      </c>
      <c r="M25" t="s">
        <v>35</v>
      </c>
      <c r="N25" t="s">
        <v>1312</v>
      </c>
      <c r="O25" t="s">
        <v>1311</v>
      </c>
    </row>
    <row r="26" spans="1:15" x14ac:dyDescent="0.35">
      <c r="A26" t="s">
        <v>4111</v>
      </c>
      <c r="B26" t="s">
        <v>4112</v>
      </c>
      <c r="C26" t="s">
        <v>1336</v>
      </c>
      <c r="D26" s="17">
        <v>45959</v>
      </c>
      <c r="E26">
        <v>15</v>
      </c>
      <c r="F26" t="s">
        <v>67</v>
      </c>
      <c r="G26" t="str">
        <f>VLOOKUP(Table_Query_from_OCE_REP4[[#This Row],[FMPORT]],Table_Query_from_OCE_REP_1[],2,)</f>
        <v>MONTREAL, QUEBEC</v>
      </c>
      <c r="H26" t="s">
        <v>26</v>
      </c>
      <c r="I26" t="str">
        <f>VLOOKUP(Table_Query_from_OCE_REP4[[#This Row],[TOPORT]],Table_Query_from_OCE_REP_1[[PCODE]:[PNAME]],2,)</f>
        <v>MIAMI, FLORIDA</v>
      </c>
      <c r="J26" t="str">
        <f>_xlfn.CONCAT(Table_Query_from_OCE_REP4[[#This Row],[FMPORT]],"/",Table_Query_from_OCE_REP4[[#This Row],[TOPORT]])</f>
        <v>YUL/MIA</v>
      </c>
      <c r="K26" t="str">
        <f>_xlfn.CONCAT(Table_Query_from_OCE_REP4[[#This Row],[FM NAME]],"/",Table_Query_from_OCE_REP4[[#This Row],[TO NAME]])</f>
        <v>MONTREAL, QUEBEC/MIAMI, FLORIDA</v>
      </c>
      <c r="M26" t="s">
        <v>1313</v>
      </c>
      <c r="N26" t="s">
        <v>1314</v>
      </c>
      <c r="O26" t="s">
        <v>1315</v>
      </c>
    </row>
    <row r="27" spans="1:15" x14ac:dyDescent="0.35">
      <c r="A27" t="s">
        <v>4113</v>
      </c>
      <c r="B27" t="s">
        <v>4114</v>
      </c>
      <c r="C27" t="s">
        <v>1336</v>
      </c>
      <c r="D27" s="17">
        <v>45974</v>
      </c>
      <c r="E27">
        <v>3</v>
      </c>
      <c r="F27" t="s">
        <v>26</v>
      </c>
      <c r="G27" t="str">
        <f>VLOOKUP(Table_Query_from_OCE_REP4[[#This Row],[FMPORT]],Table_Query_from_OCE_REP_1[],2,)</f>
        <v>MIAMI, FLORIDA</v>
      </c>
      <c r="H27" t="s">
        <v>26</v>
      </c>
      <c r="I27" t="str">
        <f>VLOOKUP(Table_Query_from_OCE_REP4[[#This Row],[TOPORT]],Table_Query_from_OCE_REP_1[[PCODE]:[PNAME]],2,)</f>
        <v>MIAMI, FLORIDA</v>
      </c>
      <c r="J27" t="str">
        <f>_xlfn.CONCAT(Table_Query_from_OCE_REP4[[#This Row],[FMPORT]],"/",Table_Query_from_OCE_REP4[[#This Row],[TOPORT]])</f>
        <v>MIA/MIA</v>
      </c>
      <c r="K27" t="str">
        <f>_xlfn.CONCAT(Table_Query_from_OCE_REP4[[#This Row],[FM NAME]],"/",Table_Query_from_OCE_REP4[[#This Row],[TO NAME]])</f>
        <v>MIAMI, FLORIDA/MIAMI, FLORIDA</v>
      </c>
      <c r="M27" t="s">
        <v>1316</v>
      </c>
      <c r="N27" t="s">
        <v>1317</v>
      </c>
      <c r="O27" t="s">
        <v>1270</v>
      </c>
    </row>
    <row r="28" spans="1:15" x14ac:dyDescent="0.35">
      <c r="A28" t="s">
        <v>4115</v>
      </c>
      <c r="B28" t="s">
        <v>4116</v>
      </c>
      <c r="C28" t="s">
        <v>1336</v>
      </c>
      <c r="D28" s="17">
        <v>45977</v>
      </c>
      <c r="E28">
        <v>12</v>
      </c>
      <c r="F28" t="s">
        <v>26</v>
      </c>
      <c r="G28" t="str">
        <f>VLOOKUP(Table_Query_from_OCE_REP4[[#This Row],[FMPORT]],Table_Query_from_OCE_REP_1[],2,)</f>
        <v>MIAMI, FLORIDA</v>
      </c>
      <c r="H28" t="s">
        <v>26</v>
      </c>
      <c r="I28" t="str">
        <f>VLOOKUP(Table_Query_from_OCE_REP4[[#This Row],[TOPORT]],Table_Query_from_OCE_REP_1[[PCODE]:[PNAME]],2,)</f>
        <v>MIAMI, FLORIDA</v>
      </c>
      <c r="J28" t="str">
        <f>_xlfn.CONCAT(Table_Query_from_OCE_REP4[[#This Row],[FMPORT]],"/",Table_Query_from_OCE_REP4[[#This Row],[TOPORT]])</f>
        <v>MIA/MIA</v>
      </c>
      <c r="K28" t="str">
        <f>_xlfn.CONCAT(Table_Query_from_OCE_REP4[[#This Row],[FM NAME]],"/",Table_Query_from_OCE_REP4[[#This Row],[TO NAME]])</f>
        <v>MIAMI, FLORIDA/MIAMI, FLORIDA</v>
      </c>
      <c r="M28" t="s">
        <v>1318</v>
      </c>
      <c r="N28" t="s">
        <v>1319</v>
      </c>
      <c r="O28" t="s">
        <v>1320</v>
      </c>
    </row>
    <row r="29" spans="1:15" x14ac:dyDescent="0.35">
      <c r="A29" t="s">
        <v>4117</v>
      </c>
      <c r="B29" t="s">
        <v>4118</v>
      </c>
      <c r="C29" t="s">
        <v>1336</v>
      </c>
      <c r="D29" s="17">
        <v>45977</v>
      </c>
      <c r="E29">
        <v>24</v>
      </c>
      <c r="F29" t="s">
        <v>26</v>
      </c>
      <c r="G29" t="str">
        <f>VLOOKUP(Table_Query_from_OCE_REP4[[#This Row],[FMPORT]],Table_Query_from_OCE_REP_1[],2,)</f>
        <v>MIAMI, FLORIDA</v>
      </c>
      <c r="H29" t="s">
        <v>26</v>
      </c>
      <c r="I29" t="str">
        <f>VLOOKUP(Table_Query_from_OCE_REP4[[#This Row],[TOPORT]],Table_Query_from_OCE_REP_1[[PCODE]:[PNAME]],2,)</f>
        <v>MIAMI, FLORIDA</v>
      </c>
      <c r="J29" t="str">
        <f>_xlfn.CONCAT(Table_Query_from_OCE_REP4[[#This Row],[FMPORT]],"/",Table_Query_from_OCE_REP4[[#This Row],[TOPORT]])</f>
        <v>MIA/MIA</v>
      </c>
      <c r="K29" t="str">
        <f>_xlfn.CONCAT(Table_Query_from_OCE_REP4[[#This Row],[FM NAME]],"/",Table_Query_from_OCE_REP4[[#This Row],[TO NAME]])</f>
        <v>MIAMI, FLORIDA/MIAMI, FLORIDA</v>
      </c>
      <c r="M29" t="s">
        <v>1321</v>
      </c>
      <c r="N29" t="s">
        <v>1322</v>
      </c>
      <c r="O29" t="s">
        <v>28</v>
      </c>
    </row>
    <row r="30" spans="1:15" x14ac:dyDescent="0.35">
      <c r="A30" t="s">
        <v>4119</v>
      </c>
      <c r="B30" t="s">
        <v>4120</v>
      </c>
      <c r="C30" t="s">
        <v>1336</v>
      </c>
      <c r="D30" s="17">
        <v>45989</v>
      </c>
      <c r="E30">
        <v>12</v>
      </c>
      <c r="F30" t="s">
        <v>26</v>
      </c>
      <c r="G30" t="str">
        <f>VLOOKUP(Table_Query_from_OCE_REP4[[#This Row],[FMPORT]],Table_Query_from_OCE_REP_1[],2,)</f>
        <v>MIAMI, FLORIDA</v>
      </c>
      <c r="H30" t="s">
        <v>26</v>
      </c>
      <c r="I30" t="str">
        <f>VLOOKUP(Table_Query_from_OCE_REP4[[#This Row],[TOPORT]],Table_Query_from_OCE_REP_1[[PCODE]:[PNAME]],2,)</f>
        <v>MIAMI, FLORIDA</v>
      </c>
      <c r="J30" t="str">
        <f>_xlfn.CONCAT(Table_Query_from_OCE_REP4[[#This Row],[FMPORT]],"/",Table_Query_from_OCE_REP4[[#This Row],[TOPORT]])</f>
        <v>MIA/MIA</v>
      </c>
      <c r="K30" t="str">
        <f>_xlfn.CONCAT(Table_Query_from_OCE_REP4[[#This Row],[FM NAME]],"/",Table_Query_from_OCE_REP4[[#This Row],[TO NAME]])</f>
        <v>MIAMI, FLORIDA/MIAMI, FLORIDA</v>
      </c>
      <c r="M30" t="s">
        <v>1323</v>
      </c>
      <c r="N30" t="s">
        <v>1324</v>
      </c>
      <c r="O30" t="s">
        <v>1325</v>
      </c>
    </row>
    <row r="31" spans="1:15" x14ac:dyDescent="0.35">
      <c r="A31" t="s">
        <v>4121</v>
      </c>
      <c r="B31" t="s">
        <v>3951</v>
      </c>
      <c r="C31" t="s">
        <v>1336</v>
      </c>
      <c r="D31" s="17">
        <v>45989</v>
      </c>
      <c r="E31">
        <v>23</v>
      </c>
      <c r="F31" t="s">
        <v>26</v>
      </c>
      <c r="G31" t="str">
        <f>VLOOKUP(Table_Query_from_OCE_REP4[[#This Row],[FMPORT]],Table_Query_from_OCE_REP_1[],2,)</f>
        <v>MIAMI, FLORIDA</v>
      </c>
      <c r="H31" t="s">
        <v>26</v>
      </c>
      <c r="I31" t="str">
        <f>VLOOKUP(Table_Query_from_OCE_REP4[[#This Row],[TOPORT]],Table_Query_from_OCE_REP_1[[PCODE]:[PNAME]],2,)</f>
        <v>MIAMI, FLORIDA</v>
      </c>
      <c r="J31" t="str">
        <f>_xlfn.CONCAT(Table_Query_from_OCE_REP4[[#This Row],[FMPORT]],"/",Table_Query_from_OCE_REP4[[#This Row],[TOPORT]])</f>
        <v>MIA/MIA</v>
      </c>
      <c r="K31" t="str">
        <f>_xlfn.CONCAT(Table_Query_from_OCE_REP4[[#This Row],[FM NAME]],"/",Table_Query_from_OCE_REP4[[#This Row],[TO NAME]])</f>
        <v>MIAMI, FLORIDA/MIAMI, FLORIDA</v>
      </c>
      <c r="M31" t="s">
        <v>1326</v>
      </c>
      <c r="N31" t="s">
        <v>1327</v>
      </c>
      <c r="O31" t="s">
        <v>1270</v>
      </c>
    </row>
    <row r="32" spans="1:15" x14ac:dyDescent="0.35">
      <c r="A32" t="s">
        <v>4122</v>
      </c>
      <c r="B32" t="s">
        <v>4123</v>
      </c>
      <c r="C32" t="s">
        <v>1336</v>
      </c>
      <c r="D32" s="17">
        <v>46001</v>
      </c>
      <c r="E32">
        <v>11</v>
      </c>
      <c r="F32" t="s">
        <v>26</v>
      </c>
      <c r="G32" t="str">
        <f>VLOOKUP(Table_Query_from_OCE_REP4[[#This Row],[FMPORT]],Table_Query_from_OCE_REP_1[],2,)</f>
        <v>MIAMI, FLORIDA</v>
      </c>
      <c r="H32" t="s">
        <v>26</v>
      </c>
      <c r="I32" t="str">
        <f>VLOOKUP(Table_Query_from_OCE_REP4[[#This Row],[TOPORT]],Table_Query_from_OCE_REP_1[[PCODE]:[PNAME]],2,)</f>
        <v>MIAMI, FLORIDA</v>
      </c>
      <c r="J32" t="str">
        <f>_xlfn.CONCAT(Table_Query_from_OCE_REP4[[#This Row],[FMPORT]],"/",Table_Query_from_OCE_REP4[[#This Row],[TOPORT]])</f>
        <v>MIA/MIA</v>
      </c>
      <c r="K32" t="str">
        <f>_xlfn.CONCAT(Table_Query_from_OCE_REP4[[#This Row],[FM NAME]],"/",Table_Query_from_OCE_REP4[[#This Row],[TO NAME]])</f>
        <v>MIAMI, FLORIDA/MIAMI, FLORIDA</v>
      </c>
      <c r="M32" t="s">
        <v>1328</v>
      </c>
      <c r="N32" t="s">
        <v>1329</v>
      </c>
      <c r="O32" t="s">
        <v>1330</v>
      </c>
    </row>
    <row r="33" spans="1:15" x14ac:dyDescent="0.35">
      <c r="A33" t="s">
        <v>4124</v>
      </c>
      <c r="B33" t="s">
        <v>4125</v>
      </c>
      <c r="C33" t="s">
        <v>1336</v>
      </c>
      <c r="D33" s="17">
        <v>46012</v>
      </c>
      <c r="E33">
        <v>14</v>
      </c>
      <c r="F33" t="s">
        <v>26</v>
      </c>
      <c r="G33" t="str">
        <f>VLOOKUP(Table_Query_from_OCE_REP4[[#This Row],[FMPORT]],Table_Query_from_OCE_REP_1[],2,)</f>
        <v>MIAMI, FLORIDA</v>
      </c>
      <c r="H33" t="s">
        <v>26</v>
      </c>
      <c r="I33" t="str">
        <f>VLOOKUP(Table_Query_from_OCE_REP4[[#This Row],[TOPORT]],Table_Query_from_OCE_REP_1[[PCODE]:[PNAME]],2,)</f>
        <v>MIAMI, FLORIDA</v>
      </c>
      <c r="J33" t="str">
        <f>_xlfn.CONCAT(Table_Query_from_OCE_REP4[[#This Row],[FMPORT]],"/",Table_Query_from_OCE_REP4[[#This Row],[TOPORT]])</f>
        <v>MIA/MIA</v>
      </c>
      <c r="K33" t="str">
        <f>_xlfn.CONCAT(Table_Query_from_OCE_REP4[[#This Row],[FM NAME]],"/",Table_Query_from_OCE_REP4[[#This Row],[TO NAME]])</f>
        <v>MIAMI, FLORIDA/MIAMI, FLORIDA</v>
      </c>
      <c r="M33" t="s">
        <v>1331</v>
      </c>
      <c r="N33" t="s">
        <v>1332</v>
      </c>
      <c r="O33" t="s">
        <v>1333</v>
      </c>
    </row>
    <row r="34" spans="1:15" x14ac:dyDescent="0.35">
      <c r="A34" t="s">
        <v>122</v>
      </c>
      <c r="B34" t="s">
        <v>123</v>
      </c>
      <c r="C34" t="s">
        <v>124</v>
      </c>
      <c r="D34" s="17">
        <v>44551</v>
      </c>
      <c r="E34">
        <v>196</v>
      </c>
      <c r="F34" t="s">
        <v>26</v>
      </c>
      <c r="G34" t="str">
        <f>VLOOKUP(Table_Query_from_OCE_REP4[[#This Row],[FMPORT]],Table_Query_from_OCE_REP_1[],2,)</f>
        <v>MIAMI, FLORIDA</v>
      </c>
      <c r="H34" t="s">
        <v>53</v>
      </c>
      <c r="I34" t="str">
        <f>VLOOKUP(Table_Query_from_OCE_REP4[[#This Row],[TOPORT]],Table_Query_from_OCE_REP_1[[PCODE]:[PNAME]],2,)</f>
        <v>NEW YORK, NEW YORK</v>
      </c>
      <c r="J34" t="str">
        <f>_xlfn.CONCAT(Table_Query_from_OCE_REP4[[#This Row],[FMPORT]],"/",Table_Query_from_OCE_REP4[[#This Row],[TOPORT]])</f>
        <v>MIA/NYC</v>
      </c>
      <c r="K34" t="str">
        <f>_xlfn.CONCAT(Table_Query_from_OCE_REP4[[#This Row],[FM NAME]],"/",Table_Query_from_OCE_REP4[[#This Row],[TO NAME]])</f>
        <v>MIAMI, FLORIDA/NEW YORK, NEW YORK</v>
      </c>
      <c r="M34" t="s">
        <v>1334</v>
      </c>
      <c r="N34" t="s">
        <v>1335</v>
      </c>
      <c r="O34" t="s">
        <v>1281</v>
      </c>
    </row>
    <row r="35" spans="1:15" x14ac:dyDescent="0.35">
      <c r="A35" t="s">
        <v>125</v>
      </c>
      <c r="B35" t="s">
        <v>126</v>
      </c>
      <c r="C35" t="s">
        <v>124</v>
      </c>
      <c r="D35" s="17">
        <v>44567</v>
      </c>
      <c r="E35">
        <v>23</v>
      </c>
      <c r="F35" t="s">
        <v>44</v>
      </c>
      <c r="G35" t="str">
        <f>VLOOKUP(Table_Query_from_OCE_REP4[[#This Row],[FMPORT]],Table_Query_from_OCE_REP_1[],2,)</f>
        <v>LOS ANGELES, CALIFORNIA</v>
      </c>
      <c r="H35" t="s">
        <v>36</v>
      </c>
      <c r="I35" t="str">
        <f>VLOOKUP(Table_Query_from_OCE_REP4[[#This Row],[TOPORT]],Table_Query_from_OCE_REP_1[[PCODE]:[PNAME]],2,)</f>
        <v>PAPEETE (TAHITI), FRENCH POLYNESIA</v>
      </c>
      <c r="J35" t="str">
        <f>_xlfn.CONCAT(Table_Query_from_OCE_REP4[[#This Row],[FMPORT]],"/",Table_Query_from_OCE_REP4[[#This Row],[TOPORT]])</f>
        <v>LAX/PPT</v>
      </c>
      <c r="K35" t="str">
        <f>_xlfn.CONCAT(Table_Query_from_OCE_REP4[[#This Row],[FM NAME]],"/",Table_Query_from_OCE_REP4[[#This Row],[TO NAME]])</f>
        <v>LOS ANGELES, CALIFORNIA/PAPEETE (TAHITI), FRENCH POLYNESIA</v>
      </c>
      <c r="M35" t="s">
        <v>1336</v>
      </c>
      <c r="N35" t="s">
        <v>1337</v>
      </c>
      <c r="O35" t="s">
        <v>1270</v>
      </c>
    </row>
    <row r="36" spans="1:15" x14ac:dyDescent="0.35">
      <c r="A36" t="s">
        <v>127</v>
      </c>
      <c r="B36" t="s">
        <v>128</v>
      </c>
      <c r="C36" t="s">
        <v>124</v>
      </c>
      <c r="D36" s="17">
        <v>44567</v>
      </c>
      <c r="E36">
        <v>52</v>
      </c>
      <c r="F36" t="s">
        <v>44</v>
      </c>
      <c r="G36" t="str">
        <f>VLOOKUP(Table_Query_from_OCE_REP4[[#This Row],[FMPORT]],Table_Query_from_OCE_REP_1[],2,)</f>
        <v>LOS ANGELES, CALIFORNIA</v>
      </c>
      <c r="H36" t="s">
        <v>66</v>
      </c>
      <c r="I36" t="str">
        <f>VLOOKUP(Table_Query_from_OCE_REP4[[#This Row],[TOPORT]],Table_Query_from_OCE_REP_1[[PCODE]:[PNAME]],2,)</f>
        <v>BALI (BENOA), INDONESIA</v>
      </c>
      <c r="J36" t="str">
        <f>_xlfn.CONCAT(Table_Query_from_OCE_REP4[[#This Row],[FMPORT]],"/",Table_Query_from_OCE_REP4[[#This Row],[TOPORT]])</f>
        <v>LAX/BAJ</v>
      </c>
      <c r="K36" t="str">
        <f>_xlfn.CONCAT(Table_Query_from_OCE_REP4[[#This Row],[FM NAME]],"/",Table_Query_from_OCE_REP4[[#This Row],[TO NAME]])</f>
        <v>LOS ANGELES, CALIFORNIA/BALI (BENOA), INDONESIA</v>
      </c>
      <c r="M36" t="s">
        <v>1338</v>
      </c>
      <c r="N36" t="s">
        <v>1339</v>
      </c>
      <c r="O36" t="s">
        <v>1340</v>
      </c>
    </row>
    <row r="37" spans="1:15" x14ac:dyDescent="0.35">
      <c r="A37" t="s">
        <v>129</v>
      </c>
      <c r="B37" t="s">
        <v>130</v>
      </c>
      <c r="C37" t="s">
        <v>124</v>
      </c>
      <c r="D37" s="17">
        <v>44567</v>
      </c>
      <c r="E37">
        <v>72</v>
      </c>
      <c r="F37" t="s">
        <v>44</v>
      </c>
      <c r="G37" t="str">
        <f>VLOOKUP(Table_Query_from_OCE_REP4[[#This Row],[FMPORT]],Table_Query_from_OCE_REP_1[],2,)</f>
        <v>LOS ANGELES, CALIFORNIA</v>
      </c>
      <c r="H37" t="s">
        <v>131</v>
      </c>
      <c r="I37" t="str">
        <f>VLOOKUP(Table_Query_from_OCE_REP4[[#This Row],[TOPORT]],Table_Query_from_OCE_REP_1[[PCODE]:[PNAME]],2,)</f>
        <v>TOKYO, JAPAN</v>
      </c>
      <c r="J37" t="str">
        <f>_xlfn.CONCAT(Table_Query_from_OCE_REP4[[#This Row],[FMPORT]],"/",Table_Query_from_OCE_REP4[[#This Row],[TOPORT]])</f>
        <v>LAX/TOK</v>
      </c>
      <c r="K37" t="str">
        <f>_xlfn.CONCAT(Table_Query_from_OCE_REP4[[#This Row],[FM NAME]],"/",Table_Query_from_OCE_REP4[[#This Row],[TO NAME]])</f>
        <v>LOS ANGELES, CALIFORNIA/TOKYO, JAPAN</v>
      </c>
      <c r="M37" t="s">
        <v>1341</v>
      </c>
      <c r="N37" t="s">
        <v>1342</v>
      </c>
      <c r="O37" t="s">
        <v>1343</v>
      </c>
    </row>
    <row r="38" spans="1:15" x14ac:dyDescent="0.35">
      <c r="A38" t="s">
        <v>132</v>
      </c>
      <c r="B38" t="s">
        <v>133</v>
      </c>
      <c r="C38" t="s">
        <v>124</v>
      </c>
      <c r="D38" s="17">
        <v>44567</v>
      </c>
      <c r="E38">
        <v>180</v>
      </c>
      <c r="F38" t="s">
        <v>44</v>
      </c>
      <c r="G38" t="str">
        <f>VLOOKUP(Table_Query_from_OCE_REP4[[#This Row],[FMPORT]],Table_Query_from_OCE_REP_1[],2,)</f>
        <v>LOS ANGELES, CALIFORNIA</v>
      </c>
      <c r="H38" t="s">
        <v>53</v>
      </c>
      <c r="I38" t="str">
        <f>VLOOKUP(Table_Query_from_OCE_REP4[[#This Row],[TOPORT]],Table_Query_from_OCE_REP_1[[PCODE]:[PNAME]],2,)</f>
        <v>NEW YORK, NEW YORK</v>
      </c>
      <c r="J38" t="str">
        <f>_xlfn.CONCAT(Table_Query_from_OCE_REP4[[#This Row],[FMPORT]],"/",Table_Query_from_OCE_REP4[[#This Row],[TOPORT]])</f>
        <v>LAX/NYC</v>
      </c>
      <c r="K38" t="str">
        <f>_xlfn.CONCAT(Table_Query_from_OCE_REP4[[#This Row],[FM NAME]],"/",Table_Query_from_OCE_REP4[[#This Row],[TO NAME]])</f>
        <v>LOS ANGELES, CALIFORNIA/NEW YORK, NEW YORK</v>
      </c>
      <c r="M38" t="s">
        <v>1344</v>
      </c>
      <c r="N38" t="s">
        <v>1345</v>
      </c>
      <c r="O38" t="s">
        <v>1346</v>
      </c>
    </row>
    <row r="39" spans="1:15" x14ac:dyDescent="0.35">
      <c r="A39" t="s">
        <v>134</v>
      </c>
      <c r="B39" t="s">
        <v>135</v>
      </c>
      <c r="C39" t="s">
        <v>124</v>
      </c>
      <c r="D39" s="17">
        <v>44590</v>
      </c>
      <c r="E39">
        <v>14</v>
      </c>
      <c r="F39" t="s">
        <v>36</v>
      </c>
      <c r="G39" t="str">
        <f>VLOOKUP(Table_Query_from_OCE_REP4[[#This Row],[FMPORT]],Table_Query_from_OCE_REP_1[],2,)</f>
        <v>PAPEETE (TAHITI), FRENCH POLYNESIA</v>
      </c>
      <c r="H39" t="s">
        <v>44</v>
      </c>
      <c r="I39" t="str">
        <f>VLOOKUP(Table_Query_from_OCE_REP4[[#This Row],[TOPORT]],Table_Query_from_OCE_REP_1[[PCODE]:[PNAME]],2,)</f>
        <v>LOS ANGELES, CALIFORNIA</v>
      </c>
      <c r="J39" t="str">
        <f>_xlfn.CONCAT(Table_Query_from_OCE_REP4[[#This Row],[FMPORT]],"/",Table_Query_from_OCE_REP4[[#This Row],[TOPORT]])</f>
        <v>PPT/LAX</v>
      </c>
      <c r="K39" t="str">
        <f>_xlfn.CONCAT(Table_Query_from_OCE_REP4[[#This Row],[FM NAME]],"/",Table_Query_from_OCE_REP4[[#This Row],[TO NAME]])</f>
        <v>PAPEETE (TAHITI), FRENCH POLYNESIA/LOS ANGELES, CALIFORNIA</v>
      </c>
      <c r="M39" t="s">
        <v>1347</v>
      </c>
      <c r="N39" t="s">
        <v>1348</v>
      </c>
      <c r="O39" t="s">
        <v>1349</v>
      </c>
    </row>
    <row r="40" spans="1:15" x14ac:dyDescent="0.35">
      <c r="A40" t="s">
        <v>136</v>
      </c>
      <c r="B40" t="s">
        <v>137</v>
      </c>
      <c r="C40" t="s">
        <v>124</v>
      </c>
      <c r="D40" s="17">
        <v>44590</v>
      </c>
      <c r="E40">
        <v>49</v>
      </c>
      <c r="F40" t="s">
        <v>36</v>
      </c>
      <c r="G40" t="str">
        <f>VLOOKUP(Table_Query_from_OCE_REP4[[#This Row],[FMPORT]],Table_Query_from_OCE_REP_1[],2,)</f>
        <v>PAPEETE (TAHITI), FRENCH POLYNESIA</v>
      </c>
      <c r="H40" t="s">
        <v>131</v>
      </c>
      <c r="I40" t="str">
        <f>VLOOKUP(Table_Query_from_OCE_REP4[[#This Row],[TOPORT]],Table_Query_from_OCE_REP_1[[PCODE]:[PNAME]],2,)</f>
        <v>TOKYO, JAPAN</v>
      </c>
      <c r="J40" t="str">
        <f>_xlfn.CONCAT(Table_Query_from_OCE_REP4[[#This Row],[FMPORT]],"/",Table_Query_from_OCE_REP4[[#This Row],[TOPORT]])</f>
        <v>PPT/TOK</v>
      </c>
      <c r="K40" t="str">
        <f>_xlfn.CONCAT(Table_Query_from_OCE_REP4[[#This Row],[FM NAME]],"/",Table_Query_from_OCE_REP4[[#This Row],[TO NAME]])</f>
        <v>PAPEETE (TAHITI), FRENCH POLYNESIA/TOKYO, JAPAN</v>
      </c>
      <c r="M40" t="s">
        <v>1350</v>
      </c>
      <c r="N40" t="s">
        <v>1351</v>
      </c>
      <c r="O40" t="s">
        <v>1300</v>
      </c>
    </row>
    <row r="41" spans="1:15" x14ac:dyDescent="0.35">
      <c r="A41" t="s">
        <v>138</v>
      </c>
      <c r="B41" t="s">
        <v>139</v>
      </c>
      <c r="C41" t="s">
        <v>124</v>
      </c>
      <c r="D41" s="17">
        <v>44596</v>
      </c>
      <c r="E41">
        <v>21</v>
      </c>
      <c r="F41" t="s">
        <v>35</v>
      </c>
      <c r="G41" t="str">
        <f>VLOOKUP(Table_Query_from_OCE_REP4[[#This Row],[FMPORT]],Table_Query_from_OCE_REP_1[],2,)</f>
        <v>AUCKLAND, NEW ZEALAND</v>
      </c>
      <c r="H41" t="s">
        <v>66</v>
      </c>
      <c r="I41" t="str">
        <f>VLOOKUP(Table_Query_from_OCE_REP4[[#This Row],[TOPORT]],Table_Query_from_OCE_REP_1[[PCODE]:[PNAME]],2,)</f>
        <v>BALI (BENOA), INDONESIA</v>
      </c>
      <c r="J41" t="str">
        <f>_xlfn.CONCAT(Table_Query_from_OCE_REP4[[#This Row],[FMPORT]],"/",Table_Query_from_OCE_REP4[[#This Row],[TOPORT]])</f>
        <v>AKL/BAJ</v>
      </c>
      <c r="K41" t="str">
        <f>_xlfn.CONCAT(Table_Query_from_OCE_REP4[[#This Row],[FM NAME]],"/",Table_Query_from_OCE_REP4[[#This Row],[TO NAME]])</f>
        <v>AUCKLAND, NEW ZEALAND/BALI (BENOA), INDONESIA</v>
      </c>
      <c r="M41" t="s">
        <v>75</v>
      </c>
      <c r="N41" t="s">
        <v>1352</v>
      </c>
      <c r="O41" t="s">
        <v>1353</v>
      </c>
    </row>
    <row r="42" spans="1:15" x14ac:dyDescent="0.35">
      <c r="A42" t="s">
        <v>140</v>
      </c>
      <c r="B42" t="s">
        <v>141</v>
      </c>
      <c r="C42" t="s">
        <v>124</v>
      </c>
      <c r="D42" s="17">
        <v>44596</v>
      </c>
      <c r="E42">
        <v>43</v>
      </c>
      <c r="F42" t="s">
        <v>35</v>
      </c>
      <c r="G42" t="str">
        <f>VLOOKUP(Table_Query_from_OCE_REP4[[#This Row],[FMPORT]],Table_Query_from_OCE_REP_1[],2,)</f>
        <v>AUCKLAND, NEW ZEALAND</v>
      </c>
      <c r="H42" t="s">
        <v>131</v>
      </c>
      <c r="I42" t="str">
        <f>VLOOKUP(Table_Query_from_OCE_REP4[[#This Row],[TOPORT]],Table_Query_from_OCE_REP_1[[PCODE]:[PNAME]],2,)</f>
        <v>TOKYO, JAPAN</v>
      </c>
      <c r="J42" t="str">
        <f>_xlfn.CONCAT(Table_Query_from_OCE_REP4[[#This Row],[FMPORT]],"/",Table_Query_from_OCE_REP4[[#This Row],[TOPORT]])</f>
        <v>AKL/TOK</v>
      </c>
      <c r="K42" t="str">
        <f>_xlfn.CONCAT(Table_Query_from_OCE_REP4[[#This Row],[FM NAME]],"/",Table_Query_from_OCE_REP4[[#This Row],[TO NAME]])</f>
        <v>AUCKLAND, NEW ZEALAND/TOKYO, JAPAN</v>
      </c>
      <c r="M42" t="s">
        <v>4400</v>
      </c>
      <c r="N42" t="s">
        <v>4401</v>
      </c>
      <c r="O42" t="s">
        <v>1735</v>
      </c>
    </row>
    <row r="43" spans="1:15" x14ac:dyDescent="0.35">
      <c r="A43" t="s">
        <v>101</v>
      </c>
      <c r="B43" t="s">
        <v>142</v>
      </c>
      <c r="C43" t="s">
        <v>124</v>
      </c>
      <c r="D43" s="17">
        <v>44604</v>
      </c>
      <c r="E43">
        <v>21</v>
      </c>
      <c r="F43" t="s">
        <v>44</v>
      </c>
      <c r="G43" t="str">
        <f>VLOOKUP(Table_Query_from_OCE_REP4[[#This Row],[FMPORT]],Table_Query_from_OCE_REP_1[],2,)</f>
        <v>LOS ANGELES, CALIFORNIA</v>
      </c>
      <c r="H43" t="s">
        <v>45</v>
      </c>
      <c r="I43" t="str">
        <f>VLOOKUP(Table_Query_from_OCE_REP4[[#This Row],[TOPORT]],Table_Query_from_OCE_REP_1[[PCODE]:[PNAME]],2,)</f>
        <v>BRIDGETOWN, BARBADOS</v>
      </c>
      <c r="J43" t="str">
        <f>_xlfn.CONCAT(Table_Query_from_OCE_REP4[[#This Row],[FMPORT]],"/",Table_Query_from_OCE_REP4[[#This Row],[TOPORT]])</f>
        <v>LAX/BGI</v>
      </c>
      <c r="K43" t="str">
        <f>_xlfn.CONCAT(Table_Query_from_OCE_REP4[[#This Row],[FM NAME]],"/",Table_Query_from_OCE_REP4[[#This Row],[TO NAME]])</f>
        <v>LOS ANGELES, CALIFORNIA/BRIDGETOWN, BARBADOS</v>
      </c>
      <c r="M43" t="s">
        <v>1354</v>
      </c>
      <c r="N43" t="s">
        <v>1355</v>
      </c>
      <c r="O43" t="s">
        <v>1308</v>
      </c>
    </row>
    <row r="44" spans="1:15" x14ac:dyDescent="0.35">
      <c r="A44" t="s">
        <v>143</v>
      </c>
      <c r="B44" t="s">
        <v>144</v>
      </c>
      <c r="C44" t="s">
        <v>124</v>
      </c>
      <c r="D44" s="17">
        <v>44617</v>
      </c>
      <c r="E44">
        <v>22</v>
      </c>
      <c r="F44" t="s">
        <v>66</v>
      </c>
      <c r="G44" t="str">
        <f>VLOOKUP(Table_Query_from_OCE_REP4[[#This Row],[FMPORT]],Table_Query_from_OCE_REP_1[],2,)</f>
        <v>BALI (BENOA), INDONESIA</v>
      </c>
      <c r="H44" t="s">
        <v>131</v>
      </c>
      <c r="I44" t="str">
        <f>VLOOKUP(Table_Query_from_OCE_REP4[[#This Row],[TOPORT]],Table_Query_from_OCE_REP_1[[PCODE]:[PNAME]],2,)</f>
        <v>TOKYO, JAPAN</v>
      </c>
      <c r="J44" t="str">
        <f>_xlfn.CONCAT(Table_Query_from_OCE_REP4[[#This Row],[FMPORT]],"/",Table_Query_from_OCE_REP4[[#This Row],[TOPORT]])</f>
        <v>BAJ/TOK</v>
      </c>
      <c r="K44" t="str">
        <f>_xlfn.CONCAT(Table_Query_from_OCE_REP4[[#This Row],[FM NAME]],"/",Table_Query_from_OCE_REP4[[#This Row],[TO NAME]])</f>
        <v>BALI (BENOA), INDONESIA/TOKYO, JAPAN</v>
      </c>
      <c r="M44" t="s">
        <v>1356</v>
      </c>
      <c r="N44" t="s">
        <v>1357</v>
      </c>
      <c r="O44" t="s">
        <v>1358</v>
      </c>
    </row>
    <row r="45" spans="1:15" x14ac:dyDescent="0.35">
      <c r="A45" t="s">
        <v>145</v>
      </c>
      <c r="B45" t="s">
        <v>146</v>
      </c>
      <c r="C45" t="s">
        <v>124</v>
      </c>
      <c r="D45" s="17">
        <v>44619</v>
      </c>
      <c r="E45">
        <v>20</v>
      </c>
      <c r="F45" t="s">
        <v>66</v>
      </c>
      <c r="G45" t="str">
        <f>VLOOKUP(Table_Query_from_OCE_REP4[[#This Row],[FMPORT]],Table_Query_from_OCE_REP_1[],2,)</f>
        <v>BALI (BENOA), INDONESIA</v>
      </c>
      <c r="H45" t="s">
        <v>131</v>
      </c>
      <c r="I45" t="str">
        <f>VLOOKUP(Table_Query_from_OCE_REP4[[#This Row],[TOPORT]],Table_Query_from_OCE_REP_1[[PCODE]:[PNAME]],2,)</f>
        <v>TOKYO, JAPAN</v>
      </c>
      <c r="J45" t="str">
        <f>_xlfn.CONCAT(Table_Query_from_OCE_REP4[[#This Row],[FMPORT]],"/",Table_Query_from_OCE_REP4[[#This Row],[TOPORT]])</f>
        <v>BAJ/TOK</v>
      </c>
      <c r="K45" t="str">
        <f>_xlfn.CONCAT(Table_Query_from_OCE_REP4[[#This Row],[FM NAME]],"/",Table_Query_from_OCE_REP4[[#This Row],[TO NAME]])</f>
        <v>BALI (BENOA), INDONESIA/TOKYO, JAPAN</v>
      </c>
      <c r="M45" t="s">
        <v>1359</v>
      </c>
      <c r="N45" t="s">
        <v>1360</v>
      </c>
      <c r="O45" t="s">
        <v>1361</v>
      </c>
    </row>
    <row r="46" spans="1:15" x14ac:dyDescent="0.35">
      <c r="A46" t="s">
        <v>102</v>
      </c>
      <c r="B46" t="s">
        <v>147</v>
      </c>
      <c r="C46" t="s">
        <v>124</v>
      </c>
      <c r="D46" s="17">
        <v>44625</v>
      </c>
      <c r="E46">
        <v>18</v>
      </c>
      <c r="F46" t="s">
        <v>45</v>
      </c>
      <c r="G46" t="str">
        <f>VLOOKUP(Table_Query_from_OCE_REP4[[#This Row],[FMPORT]],Table_Query_from_OCE_REP_1[],2,)</f>
        <v>BRIDGETOWN, BARBADOS</v>
      </c>
      <c r="H46" t="s">
        <v>26</v>
      </c>
      <c r="I46" t="str">
        <f>VLOOKUP(Table_Query_from_OCE_REP4[[#This Row],[TOPORT]],Table_Query_from_OCE_REP_1[[PCODE]:[PNAME]],2,)</f>
        <v>MIAMI, FLORIDA</v>
      </c>
      <c r="J46" t="str">
        <f>_xlfn.CONCAT(Table_Query_from_OCE_REP4[[#This Row],[FMPORT]],"/",Table_Query_from_OCE_REP4[[#This Row],[TOPORT]])</f>
        <v>BGI/MIA</v>
      </c>
      <c r="K46" t="str">
        <f>_xlfn.CONCAT(Table_Query_from_OCE_REP4[[#This Row],[FM NAME]],"/",Table_Query_from_OCE_REP4[[#This Row],[TO NAME]])</f>
        <v>BRIDGETOWN, BARBADOS/MIAMI, FLORIDA</v>
      </c>
      <c r="M46" t="s">
        <v>1362</v>
      </c>
      <c r="N46" t="s">
        <v>1363</v>
      </c>
      <c r="O46" t="s">
        <v>1281</v>
      </c>
    </row>
    <row r="47" spans="1:15" x14ac:dyDescent="0.35">
      <c r="A47" t="s">
        <v>148</v>
      </c>
      <c r="B47" t="s">
        <v>149</v>
      </c>
      <c r="C47" t="s">
        <v>124</v>
      </c>
      <c r="D47" s="17">
        <v>44639</v>
      </c>
      <c r="E47">
        <v>16</v>
      </c>
      <c r="F47" t="s">
        <v>1811</v>
      </c>
      <c r="G47" t="str">
        <f>VLOOKUP(Table_Query_from_OCE_REP4[[#This Row],[FMPORT]],Table_Query_from_OCE_REP_1[],2,)</f>
        <v>HARVEST CAYE, BELIZE</v>
      </c>
      <c r="H47" t="s">
        <v>2200</v>
      </c>
      <c r="I47" t="str">
        <f>VLOOKUP(Table_Query_from_OCE_REP4[[#This Row],[TOPORT]],Table_Query_from_OCE_REP_1[[PCODE]:[PNAME]],2,)</f>
        <v>MELILLA, SPAIN</v>
      </c>
      <c r="J47" t="str">
        <f>_xlfn.CONCAT(Table_Query_from_OCE_REP4[[#This Row],[FMPORT]],"/",Table_Query_from_OCE_REP4[[#This Row],[TOPORT]])</f>
        <v>HAR/MLL</v>
      </c>
      <c r="K47" t="str">
        <f>_xlfn.CONCAT(Table_Query_from_OCE_REP4[[#This Row],[FM NAME]],"/",Table_Query_from_OCE_REP4[[#This Row],[TO NAME]])</f>
        <v>HARVEST CAYE, BELIZE/MELILLA, SPAIN</v>
      </c>
      <c r="M47" t="s">
        <v>1364</v>
      </c>
      <c r="N47" t="s">
        <v>1365</v>
      </c>
      <c r="O47" t="s">
        <v>1300</v>
      </c>
    </row>
    <row r="48" spans="1:15" x14ac:dyDescent="0.35">
      <c r="A48" t="s">
        <v>150</v>
      </c>
      <c r="B48" t="s">
        <v>151</v>
      </c>
      <c r="C48" t="s">
        <v>124</v>
      </c>
      <c r="D48" s="17">
        <v>44639</v>
      </c>
      <c r="E48">
        <v>28</v>
      </c>
      <c r="F48" t="s">
        <v>1811</v>
      </c>
      <c r="G48" t="str">
        <f>VLOOKUP(Table_Query_from_OCE_REP4[[#This Row],[FMPORT]],Table_Query_from_OCE_REP_1[],2,)</f>
        <v>HARVEST CAYE, BELIZE</v>
      </c>
      <c r="H48" t="s">
        <v>411</v>
      </c>
      <c r="I48" t="str">
        <f>VLOOKUP(Table_Query_from_OCE_REP4[[#This Row],[TOPORT]],Table_Query_from_OCE_REP_1[[PCODE]:[PNAME]],2,)</f>
        <v>ISTANBUL, TURKEY</v>
      </c>
      <c r="J48" t="str">
        <f>_xlfn.CONCAT(Table_Query_from_OCE_REP4[[#This Row],[FMPORT]],"/",Table_Query_from_OCE_REP4[[#This Row],[TOPORT]])</f>
        <v>HAR/IST</v>
      </c>
      <c r="K48" t="str">
        <f>_xlfn.CONCAT(Table_Query_from_OCE_REP4[[#This Row],[FM NAME]],"/",Table_Query_from_OCE_REP4[[#This Row],[TO NAME]])</f>
        <v>HARVEST CAYE, BELIZE/ISTANBUL, TURKEY</v>
      </c>
      <c r="M48" t="s">
        <v>1366</v>
      </c>
      <c r="N48" t="s">
        <v>1367</v>
      </c>
      <c r="O48" t="s">
        <v>1349</v>
      </c>
    </row>
    <row r="49" spans="1:15" x14ac:dyDescent="0.35">
      <c r="A49" t="s">
        <v>103</v>
      </c>
      <c r="B49" t="s">
        <v>152</v>
      </c>
      <c r="C49" t="s">
        <v>124</v>
      </c>
      <c r="D49" s="17">
        <v>44643</v>
      </c>
      <c r="E49">
        <v>26</v>
      </c>
      <c r="F49" t="s">
        <v>26</v>
      </c>
      <c r="G49" t="str">
        <f>VLOOKUP(Table_Query_from_OCE_REP4[[#This Row],[FMPORT]],Table_Query_from_OCE_REP_1[],2,)</f>
        <v>MIAMI, FLORIDA</v>
      </c>
      <c r="H49" t="s">
        <v>47</v>
      </c>
      <c r="I49" t="str">
        <f>VLOOKUP(Table_Query_from_OCE_REP4[[#This Row],[TOPORT]],Table_Query_from_OCE_REP_1[[PCODE]:[PNAME]],2,)</f>
        <v>ATHENS (PIRAEUS), GREECE</v>
      </c>
      <c r="J49" t="str">
        <f>_xlfn.CONCAT(Table_Query_from_OCE_REP4[[#This Row],[FMPORT]],"/",Table_Query_from_OCE_REP4[[#This Row],[TOPORT]])</f>
        <v>MIA/PIR</v>
      </c>
      <c r="K49" t="str">
        <f>_xlfn.CONCAT(Table_Query_from_OCE_REP4[[#This Row],[FM NAME]],"/",Table_Query_from_OCE_REP4[[#This Row],[TO NAME]])</f>
        <v>MIAMI, FLORIDA/ATHENS (PIRAEUS), GREECE</v>
      </c>
      <c r="M49" t="s">
        <v>1368</v>
      </c>
      <c r="N49" t="s">
        <v>1369</v>
      </c>
      <c r="O49" t="s">
        <v>1370</v>
      </c>
    </row>
    <row r="50" spans="1:15" x14ac:dyDescent="0.35">
      <c r="A50" t="s">
        <v>153</v>
      </c>
      <c r="B50" t="s">
        <v>154</v>
      </c>
      <c r="C50" t="s">
        <v>124</v>
      </c>
      <c r="D50" s="17">
        <v>44655</v>
      </c>
      <c r="E50">
        <v>12</v>
      </c>
      <c r="F50" t="s">
        <v>2200</v>
      </c>
      <c r="G50" t="str">
        <f>VLOOKUP(Table_Query_from_OCE_REP4[[#This Row],[FMPORT]],Table_Query_from_OCE_REP_1[],2,)</f>
        <v>MELILLA, SPAIN</v>
      </c>
      <c r="H50" t="s">
        <v>411</v>
      </c>
      <c r="I50" t="str">
        <f>VLOOKUP(Table_Query_from_OCE_REP4[[#This Row],[TOPORT]],Table_Query_from_OCE_REP_1[[PCODE]:[PNAME]],2,)</f>
        <v>ISTANBUL, TURKEY</v>
      </c>
      <c r="J50" t="str">
        <f>_xlfn.CONCAT(Table_Query_from_OCE_REP4[[#This Row],[FMPORT]],"/",Table_Query_from_OCE_REP4[[#This Row],[TOPORT]])</f>
        <v>MLL/IST</v>
      </c>
      <c r="K50" t="str">
        <f>_xlfn.CONCAT(Table_Query_from_OCE_REP4[[#This Row],[FM NAME]],"/",Table_Query_from_OCE_REP4[[#This Row],[TO NAME]])</f>
        <v>MELILLA, SPAIN/ISTANBUL, TURKEY</v>
      </c>
      <c r="M50" t="s">
        <v>1371</v>
      </c>
      <c r="N50" t="s">
        <v>1372</v>
      </c>
      <c r="O50" t="s">
        <v>1373</v>
      </c>
    </row>
    <row r="51" spans="1:15" x14ac:dyDescent="0.35">
      <c r="A51" t="s">
        <v>155</v>
      </c>
      <c r="B51" t="s">
        <v>156</v>
      </c>
      <c r="C51" t="s">
        <v>124</v>
      </c>
      <c r="D51" s="17">
        <v>44667</v>
      </c>
      <c r="E51">
        <v>35</v>
      </c>
      <c r="F51" t="s">
        <v>411</v>
      </c>
      <c r="G51" t="str">
        <f>VLOOKUP(Table_Query_from_OCE_REP4[[#This Row],[FMPORT]],Table_Query_from_OCE_REP_1[],2,)</f>
        <v>ISTANBUL, TURKEY</v>
      </c>
      <c r="H51" t="s">
        <v>2890</v>
      </c>
      <c r="I51" t="str">
        <f>VLOOKUP(Table_Query_from_OCE_REP4[[#This Row],[TOPORT]],Table_Query_from_OCE_REP_1[[PCODE]:[PNAME]],2,)</f>
        <v>BERLIN (WARNEMUNDE), GERMANY</v>
      </c>
      <c r="J51" t="str">
        <f>_xlfn.CONCAT(Table_Query_from_OCE_REP4[[#This Row],[FMPORT]],"/",Table_Query_from_OCE_REP4[[#This Row],[TOPORT]])</f>
        <v>IST/WAR</v>
      </c>
      <c r="K51" t="str">
        <f>_xlfn.CONCAT(Table_Query_from_OCE_REP4[[#This Row],[FM NAME]],"/",Table_Query_from_OCE_REP4[[#This Row],[TO NAME]])</f>
        <v>ISTANBUL, TURKEY/BERLIN (WARNEMUNDE), GERMANY</v>
      </c>
      <c r="M51" t="s">
        <v>1374</v>
      </c>
      <c r="N51" t="s">
        <v>1375</v>
      </c>
      <c r="O51" t="s">
        <v>1376</v>
      </c>
    </row>
    <row r="52" spans="1:15" x14ac:dyDescent="0.35">
      <c r="A52" t="s">
        <v>157</v>
      </c>
      <c r="B52" t="s">
        <v>158</v>
      </c>
      <c r="C52" t="s">
        <v>124</v>
      </c>
      <c r="D52" s="17">
        <v>44667</v>
      </c>
      <c r="E52">
        <v>59</v>
      </c>
      <c r="F52" t="s">
        <v>411</v>
      </c>
      <c r="G52" t="str">
        <f>VLOOKUP(Table_Query_from_OCE_REP4[[#This Row],[FMPORT]],Table_Query_from_OCE_REP_1[],2,)</f>
        <v>ISTANBUL, TURKEY</v>
      </c>
      <c r="H52" t="s">
        <v>59</v>
      </c>
      <c r="I52" t="str">
        <f>VLOOKUP(Table_Query_from_OCE_REP4[[#This Row],[TOPORT]],Table_Query_from_OCE_REP_1[[PCODE]:[PNAME]],2,)</f>
        <v>LISBON, PORTUGAL</v>
      </c>
      <c r="J52" t="str">
        <f>_xlfn.CONCAT(Table_Query_from_OCE_REP4[[#This Row],[FMPORT]],"/",Table_Query_from_OCE_REP4[[#This Row],[TOPORT]])</f>
        <v>IST/LIS</v>
      </c>
      <c r="K52" t="str">
        <f>_xlfn.CONCAT(Table_Query_from_OCE_REP4[[#This Row],[FM NAME]],"/",Table_Query_from_OCE_REP4[[#This Row],[TO NAME]])</f>
        <v>ISTANBUL, TURKEY/LISBON, PORTUGAL</v>
      </c>
      <c r="M52" t="s">
        <v>1377</v>
      </c>
      <c r="N52" t="s">
        <v>1378</v>
      </c>
      <c r="O52" t="s">
        <v>1379</v>
      </c>
    </row>
    <row r="53" spans="1:15" x14ac:dyDescent="0.35">
      <c r="A53" t="s">
        <v>159</v>
      </c>
      <c r="B53" t="s">
        <v>160</v>
      </c>
      <c r="C53" t="s">
        <v>124</v>
      </c>
      <c r="D53" s="17">
        <v>44668</v>
      </c>
      <c r="E53">
        <v>15</v>
      </c>
      <c r="F53" t="s">
        <v>161</v>
      </c>
      <c r="G53" t="str">
        <f>VLOOKUP(Table_Query_from_OCE_REP4[[#This Row],[FMPORT]],Table_Query_from_OCE_REP_1[],2,)</f>
        <v>MITILINI (LESBOS), GREECE</v>
      </c>
      <c r="H53" t="s">
        <v>49</v>
      </c>
      <c r="I53" t="str">
        <f>VLOOKUP(Table_Query_from_OCE_REP4[[#This Row],[TOPORT]],Table_Query_from_OCE_REP_1[[PCODE]:[PNAME]],2,)</f>
        <v>BARCELONA, SPAIN</v>
      </c>
      <c r="J53" t="str">
        <f>_xlfn.CONCAT(Table_Query_from_OCE_REP4[[#This Row],[FMPORT]],"/",Table_Query_from_OCE_REP4[[#This Row],[TOPORT]])</f>
        <v>MIT/BCN</v>
      </c>
      <c r="K53" t="str">
        <f>_xlfn.CONCAT(Table_Query_from_OCE_REP4[[#This Row],[FM NAME]],"/",Table_Query_from_OCE_REP4[[#This Row],[TO NAME]])</f>
        <v>MITILINI (LESBOS), GREECE/BARCELONA, SPAIN</v>
      </c>
      <c r="M53" t="s">
        <v>1380</v>
      </c>
      <c r="N53" t="s">
        <v>1381</v>
      </c>
      <c r="O53" t="s">
        <v>1382</v>
      </c>
    </row>
    <row r="54" spans="1:15" x14ac:dyDescent="0.35">
      <c r="A54" t="s">
        <v>104</v>
      </c>
      <c r="B54" t="s">
        <v>160</v>
      </c>
      <c r="C54" t="s">
        <v>124</v>
      </c>
      <c r="D54" s="17">
        <v>44669</v>
      </c>
      <c r="E54">
        <v>14</v>
      </c>
      <c r="F54" t="s">
        <v>47</v>
      </c>
      <c r="G54" t="str">
        <f>VLOOKUP(Table_Query_from_OCE_REP4[[#This Row],[FMPORT]],Table_Query_from_OCE_REP_1[],2,)</f>
        <v>ATHENS (PIRAEUS), GREECE</v>
      </c>
      <c r="H54" t="s">
        <v>49</v>
      </c>
      <c r="I54" t="str">
        <f>VLOOKUP(Table_Query_from_OCE_REP4[[#This Row],[TOPORT]],Table_Query_from_OCE_REP_1[[PCODE]:[PNAME]],2,)</f>
        <v>BARCELONA, SPAIN</v>
      </c>
      <c r="J54" t="str">
        <f>_xlfn.CONCAT(Table_Query_from_OCE_REP4[[#This Row],[FMPORT]],"/",Table_Query_from_OCE_REP4[[#This Row],[TOPORT]])</f>
        <v>PIR/BCN</v>
      </c>
      <c r="K54" t="str">
        <f>_xlfn.CONCAT(Table_Query_from_OCE_REP4[[#This Row],[FM NAME]],"/",Table_Query_from_OCE_REP4[[#This Row],[TO NAME]])</f>
        <v>ATHENS (PIRAEUS), GREECE/BARCELONA, SPAIN</v>
      </c>
      <c r="M54" t="s">
        <v>1383</v>
      </c>
      <c r="N54" t="s">
        <v>1384</v>
      </c>
      <c r="O54" t="s">
        <v>1385</v>
      </c>
    </row>
    <row r="55" spans="1:15" x14ac:dyDescent="0.35">
      <c r="A55" t="s">
        <v>105</v>
      </c>
      <c r="B55" t="s">
        <v>162</v>
      </c>
      <c r="C55" t="s">
        <v>124</v>
      </c>
      <c r="D55" s="17">
        <v>44683</v>
      </c>
      <c r="E55">
        <v>16</v>
      </c>
      <c r="F55" t="s">
        <v>49</v>
      </c>
      <c r="G55" t="str">
        <f>VLOOKUP(Table_Query_from_OCE_REP4[[#This Row],[FMPORT]],Table_Query_from_OCE_REP_1[],2,)</f>
        <v>BARCELONA, SPAIN</v>
      </c>
      <c r="H55" t="s">
        <v>56</v>
      </c>
      <c r="I55" t="str">
        <f>VLOOKUP(Table_Query_from_OCE_REP4[[#This Row],[TOPORT]],Table_Query_from_OCE_REP_1[[PCODE]:[PNAME]],2,)</f>
        <v>COPENHAGEN, DENMARK</v>
      </c>
      <c r="J55" t="str">
        <f>_xlfn.CONCAT(Table_Query_from_OCE_REP4[[#This Row],[FMPORT]],"/",Table_Query_from_OCE_REP4[[#This Row],[TOPORT]])</f>
        <v>BCN/CPH</v>
      </c>
      <c r="K55" t="str">
        <f>_xlfn.CONCAT(Table_Query_from_OCE_REP4[[#This Row],[FM NAME]],"/",Table_Query_from_OCE_REP4[[#This Row],[TO NAME]])</f>
        <v>BARCELONA, SPAIN/COPENHAGEN, DENMARK</v>
      </c>
      <c r="M55" t="s">
        <v>2958</v>
      </c>
      <c r="N55" t="s">
        <v>2959</v>
      </c>
      <c r="O55" t="s">
        <v>1320</v>
      </c>
    </row>
    <row r="56" spans="1:15" x14ac:dyDescent="0.35">
      <c r="A56" t="s">
        <v>106</v>
      </c>
      <c r="B56" t="s">
        <v>163</v>
      </c>
      <c r="C56" t="s">
        <v>124</v>
      </c>
      <c r="D56" s="17">
        <v>44699</v>
      </c>
      <c r="E56">
        <v>12</v>
      </c>
      <c r="F56" t="s">
        <v>56</v>
      </c>
      <c r="G56" t="str">
        <f>VLOOKUP(Table_Query_from_OCE_REP4[[#This Row],[FMPORT]],Table_Query_from_OCE_REP_1[],2,)</f>
        <v>COPENHAGEN, DENMARK</v>
      </c>
      <c r="H56" t="s">
        <v>57</v>
      </c>
      <c r="I56" t="str">
        <f>VLOOKUP(Table_Query_from_OCE_REP4[[#This Row],[TOPORT]],Table_Query_from_OCE_REP_1[[PCODE]:[PNAME]],2,)</f>
        <v>STOCKHOLM, SWEDEN</v>
      </c>
      <c r="J56" t="str">
        <f>_xlfn.CONCAT(Table_Query_from_OCE_REP4[[#This Row],[FMPORT]],"/",Table_Query_from_OCE_REP4[[#This Row],[TOPORT]])</f>
        <v>CPH/STO</v>
      </c>
      <c r="K56" t="str">
        <f>_xlfn.CONCAT(Table_Query_from_OCE_REP4[[#This Row],[FM NAME]],"/",Table_Query_from_OCE_REP4[[#This Row],[TO NAME]])</f>
        <v>COPENHAGEN, DENMARK/STOCKHOLM, SWEDEN</v>
      </c>
      <c r="M56" t="s">
        <v>1386</v>
      </c>
      <c r="N56" t="s">
        <v>1387</v>
      </c>
      <c r="O56" t="s">
        <v>1305</v>
      </c>
    </row>
    <row r="57" spans="1:15" x14ac:dyDescent="0.35">
      <c r="A57" t="s">
        <v>164</v>
      </c>
      <c r="B57" t="s">
        <v>165</v>
      </c>
      <c r="C57" t="s">
        <v>124</v>
      </c>
      <c r="D57" s="17">
        <v>44702</v>
      </c>
      <c r="E57">
        <v>24</v>
      </c>
      <c r="F57" t="s">
        <v>2890</v>
      </c>
      <c r="G57" t="str">
        <f>VLOOKUP(Table_Query_from_OCE_REP4[[#This Row],[FMPORT]],Table_Query_from_OCE_REP_1[],2,)</f>
        <v>BERLIN (WARNEMUNDE), GERMANY</v>
      </c>
      <c r="H57" t="s">
        <v>59</v>
      </c>
      <c r="I57" t="str">
        <f>VLOOKUP(Table_Query_from_OCE_REP4[[#This Row],[TOPORT]],Table_Query_from_OCE_REP_1[[PCODE]:[PNAME]],2,)</f>
        <v>LISBON, PORTUGAL</v>
      </c>
      <c r="J57" t="str">
        <f>_xlfn.CONCAT(Table_Query_from_OCE_REP4[[#This Row],[FMPORT]],"/",Table_Query_from_OCE_REP4[[#This Row],[TOPORT]])</f>
        <v>WAR/LIS</v>
      </c>
      <c r="K57" t="str">
        <f>_xlfn.CONCAT(Table_Query_from_OCE_REP4[[#This Row],[FM NAME]],"/",Table_Query_from_OCE_REP4[[#This Row],[TO NAME]])</f>
        <v>BERLIN (WARNEMUNDE), GERMANY/LISBON, PORTUGAL</v>
      </c>
      <c r="M57" t="s">
        <v>1388</v>
      </c>
      <c r="N57" t="s">
        <v>1389</v>
      </c>
      <c r="O57" t="s">
        <v>1390</v>
      </c>
    </row>
    <row r="58" spans="1:15" x14ac:dyDescent="0.35">
      <c r="A58" t="s">
        <v>166</v>
      </c>
      <c r="B58" t="s">
        <v>167</v>
      </c>
      <c r="C58" t="s">
        <v>124</v>
      </c>
      <c r="D58" s="17">
        <v>44702</v>
      </c>
      <c r="E58">
        <v>45</v>
      </c>
      <c r="F58" t="s">
        <v>2890</v>
      </c>
      <c r="G58" t="str">
        <f>VLOOKUP(Table_Query_from_OCE_REP4[[#This Row],[FMPORT]],Table_Query_from_OCE_REP_1[],2,)</f>
        <v>BERLIN (WARNEMUNDE), GERMANY</v>
      </c>
      <c r="H58" t="s">
        <v>53</v>
      </c>
      <c r="I58" t="str">
        <f>VLOOKUP(Table_Query_from_OCE_REP4[[#This Row],[TOPORT]],Table_Query_from_OCE_REP_1[[PCODE]:[PNAME]],2,)</f>
        <v>NEW YORK, NEW YORK</v>
      </c>
      <c r="J58" t="str">
        <f>_xlfn.CONCAT(Table_Query_from_OCE_REP4[[#This Row],[FMPORT]],"/",Table_Query_from_OCE_REP4[[#This Row],[TOPORT]])</f>
        <v>WAR/NYC</v>
      </c>
      <c r="K58" t="str">
        <f>_xlfn.CONCAT(Table_Query_from_OCE_REP4[[#This Row],[FM NAME]],"/",Table_Query_from_OCE_REP4[[#This Row],[TO NAME]])</f>
        <v>BERLIN (WARNEMUNDE), GERMANY/NEW YORK, NEW YORK</v>
      </c>
      <c r="M58" t="s">
        <v>1391</v>
      </c>
      <c r="N58" t="s">
        <v>1392</v>
      </c>
      <c r="O58" t="s">
        <v>1358</v>
      </c>
    </row>
    <row r="59" spans="1:15" x14ac:dyDescent="0.35">
      <c r="A59" t="s">
        <v>107</v>
      </c>
      <c r="B59" t="s">
        <v>168</v>
      </c>
      <c r="C59" t="s">
        <v>124</v>
      </c>
      <c r="D59" s="17">
        <v>44711</v>
      </c>
      <c r="E59">
        <v>15</v>
      </c>
      <c r="F59" t="s">
        <v>57</v>
      </c>
      <c r="G59" t="str">
        <f>VLOOKUP(Table_Query_from_OCE_REP4[[#This Row],[FMPORT]],Table_Query_from_OCE_REP_1[],2,)</f>
        <v>STOCKHOLM, SWEDEN</v>
      </c>
      <c r="H59" t="s">
        <v>59</v>
      </c>
      <c r="I59" t="str">
        <f>VLOOKUP(Table_Query_from_OCE_REP4[[#This Row],[TOPORT]],Table_Query_from_OCE_REP_1[[PCODE]:[PNAME]],2,)</f>
        <v>LISBON, PORTUGAL</v>
      </c>
      <c r="J59" t="str">
        <f>_xlfn.CONCAT(Table_Query_from_OCE_REP4[[#This Row],[FMPORT]],"/",Table_Query_from_OCE_REP4[[#This Row],[TOPORT]])</f>
        <v>STO/LIS</v>
      </c>
      <c r="K59" t="str">
        <f>_xlfn.CONCAT(Table_Query_from_OCE_REP4[[#This Row],[FM NAME]],"/",Table_Query_from_OCE_REP4[[#This Row],[TO NAME]])</f>
        <v>STOCKHOLM, SWEDEN/LISBON, PORTUGAL</v>
      </c>
      <c r="M59" t="s">
        <v>4019</v>
      </c>
      <c r="N59" t="s">
        <v>4020</v>
      </c>
      <c r="O59" t="s">
        <v>4021</v>
      </c>
    </row>
    <row r="60" spans="1:15" x14ac:dyDescent="0.35">
      <c r="A60" t="s">
        <v>169</v>
      </c>
      <c r="B60" t="s">
        <v>170</v>
      </c>
      <c r="C60" t="s">
        <v>124</v>
      </c>
      <c r="D60" s="17">
        <v>44726</v>
      </c>
      <c r="E60">
        <v>21</v>
      </c>
      <c r="F60" t="s">
        <v>59</v>
      </c>
      <c r="G60" t="str">
        <f>VLOOKUP(Table_Query_from_OCE_REP4[[#This Row],[FMPORT]],Table_Query_from_OCE_REP_1[],2,)</f>
        <v>LISBON, PORTUGAL</v>
      </c>
      <c r="H60" t="s">
        <v>53</v>
      </c>
      <c r="I60" t="str">
        <f>VLOOKUP(Table_Query_from_OCE_REP4[[#This Row],[TOPORT]],Table_Query_from_OCE_REP_1[[PCODE]:[PNAME]],2,)</f>
        <v>NEW YORK, NEW YORK</v>
      </c>
      <c r="J60" t="str">
        <f>_xlfn.CONCAT(Table_Query_from_OCE_REP4[[#This Row],[FMPORT]],"/",Table_Query_from_OCE_REP4[[#This Row],[TOPORT]])</f>
        <v>LIS/NYC</v>
      </c>
      <c r="K60" t="str">
        <f>_xlfn.CONCAT(Table_Query_from_OCE_REP4[[#This Row],[FM NAME]],"/",Table_Query_from_OCE_REP4[[#This Row],[TO NAME]])</f>
        <v>LISBON, PORTUGAL/NEW YORK, NEW YORK</v>
      </c>
      <c r="M60" t="s">
        <v>2960</v>
      </c>
      <c r="N60" t="s">
        <v>2961</v>
      </c>
      <c r="O60" t="s">
        <v>1320</v>
      </c>
    </row>
    <row r="61" spans="1:15" x14ac:dyDescent="0.35">
      <c r="A61" t="s">
        <v>171</v>
      </c>
      <c r="B61" t="s">
        <v>172</v>
      </c>
      <c r="C61" t="s">
        <v>124</v>
      </c>
      <c r="D61" s="17">
        <v>44747</v>
      </c>
      <c r="E61">
        <v>7</v>
      </c>
      <c r="F61" t="s">
        <v>53</v>
      </c>
      <c r="G61" t="str">
        <f>VLOOKUP(Table_Query_from_OCE_REP4[[#This Row],[FMPORT]],Table_Query_from_OCE_REP_1[],2,)</f>
        <v>NEW YORK, NEW YORK</v>
      </c>
      <c r="H61" t="s">
        <v>53</v>
      </c>
      <c r="I61" t="str">
        <f>VLOOKUP(Table_Query_from_OCE_REP4[[#This Row],[TOPORT]],Table_Query_from_OCE_REP_1[[PCODE]:[PNAME]],2,)</f>
        <v>NEW YORK, NEW YORK</v>
      </c>
      <c r="J61" t="str">
        <f>_xlfn.CONCAT(Table_Query_from_OCE_REP4[[#This Row],[FMPORT]],"/",Table_Query_from_OCE_REP4[[#This Row],[TOPORT]])</f>
        <v>NYC/NYC</v>
      </c>
      <c r="K61" t="str">
        <f>_xlfn.CONCAT(Table_Query_from_OCE_REP4[[#This Row],[FM NAME]],"/",Table_Query_from_OCE_REP4[[#This Row],[TO NAME]])</f>
        <v>NEW YORK, NEW YORK/NEW YORK, NEW YORK</v>
      </c>
      <c r="M61" t="s">
        <v>1393</v>
      </c>
      <c r="N61" t="s">
        <v>1394</v>
      </c>
      <c r="O61" t="s">
        <v>1382</v>
      </c>
    </row>
    <row r="62" spans="1:15" x14ac:dyDescent="0.35">
      <c r="A62" t="s">
        <v>173</v>
      </c>
      <c r="B62" t="s">
        <v>172</v>
      </c>
      <c r="C62" t="s">
        <v>124</v>
      </c>
      <c r="D62" s="17">
        <v>44754</v>
      </c>
      <c r="E62">
        <v>7</v>
      </c>
      <c r="F62" t="s">
        <v>53</v>
      </c>
      <c r="G62" t="str">
        <f>VLOOKUP(Table_Query_from_OCE_REP4[[#This Row],[FMPORT]],Table_Query_from_OCE_REP_1[],2,)</f>
        <v>NEW YORK, NEW YORK</v>
      </c>
      <c r="H62" t="s">
        <v>53</v>
      </c>
      <c r="I62" t="str">
        <f>VLOOKUP(Table_Query_from_OCE_REP4[[#This Row],[TOPORT]],Table_Query_from_OCE_REP_1[[PCODE]:[PNAME]],2,)</f>
        <v>NEW YORK, NEW YORK</v>
      </c>
      <c r="J62" t="str">
        <f>_xlfn.CONCAT(Table_Query_from_OCE_REP4[[#This Row],[FMPORT]],"/",Table_Query_from_OCE_REP4[[#This Row],[TOPORT]])</f>
        <v>NYC/NYC</v>
      </c>
      <c r="K62" t="str">
        <f>_xlfn.CONCAT(Table_Query_from_OCE_REP4[[#This Row],[FM NAME]],"/",Table_Query_from_OCE_REP4[[#This Row],[TO NAME]])</f>
        <v>NEW YORK, NEW YORK/NEW YORK, NEW YORK</v>
      </c>
      <c r="M62" t="s">
        <v>297</v>
      </c>
      <c r="N62" t="s">
        <v>1395</v>
      </c>
      <c r="O62" t="s">
        <v>1396</v>
      </c>
    </row>
    <row r="63" spans="1:15" x14ac:dyDescent="0.35">
      <c r="A63" t="s">
        <v>174</v>
      </c>
      <c r="B63" t="s">
        <v>172</v>
      </c>
      <c r="C63" t="s">
        <v>124</v>
      </c>
      <c r="D63" s="17">
        <v>44761</v>
      </c>
      <c r="E63">
        <v>7</v>
      </c>
      <c r="F63" t="s">
        <v>53</v>
      </c>
      <c r="G63" t="str">
        <f>VLOOKUP(Table_Query_from_OCE_REP4[[#This Row],[FMPORT]],Table_Query_from_OCE_REP_1[],2,)</f>
        <v>NEW YORK, NEW YORK</v>
      </c>
      <c r="H63" t="s">
        <v>53</v>
      </c>
      <c r="I63" t="str">
        <f>VLOOKUP(Table_Query_from_OCE_REP4[[#This Row],[TOPORT]],Table_Query_from_OCE_REP_1[[PCODE]:[PNAME]],2,)</f>
        <v>NEW YORK, NEW YORK</v>
      </c>
      <c r="J63" t="str">
        <f>_xlfn.CONCAT(Table_Query_from_OCE_REP4[[#This Row],[FMPORT]],"/",Table_Query_from_OCE_REP4[[#This Row],[TOPORT]])</f>
        <v>NYC/NYC</v>
      </c>
      <c r="K63" t="str">
        <f>_xlfn.CONCAT(Table_Query_from_OCE_REP4[[#This Row],[FM NAME]],"/",Table_Query_from_OCE_REP4[[#This Row],[TO NAME]])</f>
        <v>NEW YORK, NEW YORK/NEW YORK, NEW YORK</v>
      </c>
      <c r="M63" t="s">
        <v>1397</v>
      </c>
      <c r="N63" t="s">
        <v>1398</v>
      </c>
      <c r="O63" t="s">
        <v>1379</v>
      </c>
    </row>
    <row r="64" spans="1:15" x14ac:dyDescent="0.35">
      <c r="A64" t="s">
        <v>175</v>
      </c>
      <c r="B64" t="s">
        <v>176</v>
      </c>
      <c r="C64" t="s">
        <v>124</v>
      </c>
      <c r="D64" s="17">
        <v>44768</v>
      </c>
      <c r="E64">
        <v>14</v>
      </c>
      <c r="F64" t="s">
        <v>53</v>
      </c>
      <c r="G64" t="str">
        <f>VLOOKUP(Table_Query_from_OCE_REP4[[#This Row],[FMPORT]],Table_Query_from_OCE_REP_1[],2,)</f>
        <v>NEW YORK, NEW YORK</v>
      </c>
      <c r="H64" t="s">
        <v>62</v>
      </c>
      <c r="I64" t="str">
        <f>VLOOKUP(Table_Query_from_OCE_REP4[[#This Row],[TOPORT]],Table_Query_from_OCE_REP_1[[PCODE]:[PNAME]],2,)</f>
        <v>REYKJAVIK, ICELAND</v>
      </c>
      <c r="J64" t="str">
        <f>_xlfn.CONCAT(Table_Query_from_OCE_REP4[[#This Row],[FMPORT]],"/",Table_Query_from_OCE_REP4[[#This Row],[TOPORT]])</f>
        <v>NYC/REK</v>
      </c>
      <c r="K64" t="str">
        <f>_xlfn.CONCAT(Table_Query_from_OCE_REP4[[#This Row],[FM NAME]],"/",Table_Query_from_OCE_REP4[[#This Row],[TO NAME]])</f>
        <v>NEW YORK, NEW YORK/REYKJAVIK, ICELAND</v>
      </c>
      <c r="M64" t="s">
        <v>1399</v>
      </c>
      <c r="N64" t="s">
        <v>1400</v>
      </c>
      <c r="O64" t="s">
        <v>1315</v>
      </c>
    </row>
    <row r="65" spans="1:15" x14ac:dyDescent="0.35">
      <c r="A65" t="s">
        <v>177</v>
      </c>
      <c r="B65" t="s">
        <v>178</v>
      </c>
      <c r="C65" t="s">
        <v>124</v>
      </c>
      <c r="D65" s="17">
        <v>44768</v>
      </c>
      <c r="E65">
        <v>32</v>
      </c>
      <c r="F65" t="s">
        <v>53</v>
      </c>
      <c r="G65" t="str">
        <f>VLOOKUP(Table_Query_from_OCE_REP4[[#This Row],[FMPORT]],Table_Query_from_OCE_REP_1[],2,)</f>
        <v>NEW YORK, NEW YORK</v>
      </c>
      <c r="H65" t="s">
        <v>63</v>
      </c>
      <c r="I65" t="str">
        <f>VLOOKUP(Table_Query_from_OCE_REP4[[#This Row],[TOPORT]],Table_Query_from_OCE_REP_1[[PCODE]:[PNAME]],2,)</f>
        <v>PARIS (LE HAVRE), FRANCE</v>
      </c>
      <c r="J65" t="str">
        <f>_xlfn.CONCAT(Table_Query_from_OCE_REP4[[#This Row],[FMPORT]],"/",Table_Query_from_OCE_REP4[[#This Row],[TOPORT]])</f>
        <v>NYC/LEH</v>
      </c>
      <c r="K65" t="str">
        <f>_xlfn.CONCAT(Table_Query_from_OCE_REP4[[#This Row],[FM NAME]],"/",Table_Query_from_OCE_REP4[[#This Row],[TO NAME]])</f>
        <v>NEW YORK, NEW YORK/PARIS (LE HAVRE), FRANCE</v>
      </c>
      <c r="M65" t="s">
        <v>1401</v>
      </c>
      <c r="N65" t="s">
        <v>1402</v>
      </c>
      <c r="O65" t="s">
        <v>1403</v>
      </c>
    </row>
    <row r="66" spans="1:15" x14ac:dyDescent="0.35">
      <c r="A66" t="s">
        <v>179</v>
      </c>
      <c r="B66" t="s">
        <v>180</v>
      </c>
      <c r="C66" t="s">
        <v>124</v>
      </c>
      <c r="D66" s="17">
        <v>44768</v>
      </c>
      <c r="E66">
        <v>46</v>
      </c>
      <c r="F66" t="s">
        <v>53</v>
      </c>
      <c r="G66" t="str">
        <f>VLOOKUP(Table_Query_from_OCE_REP4[[#This Row],[FMPORT]],Table_Query_from_OCE_REP_1[],2,)</f>
        <v>NEW YORK, NEW YORK</v>
      </c>
      <c r="H66" t="s">
        <v>53</v>
      </c>
      <c r="I66" t="str">
        <f>VLOOKUP(Table_Query_from_OCE_REP4[[#This Row],[TOPORT]],Table_Query_from_OCE_REP_1[[PCODE]:[PNAME]],2,)</f>
        <v>NEW YORK, NEW YORK</v>
      </c>
      <c r="J66" t="str">
        <f>_xlfn.CONCAT(Table_Query_from_OCE_REP4[[#This Row],[FMPORT]],"/",Table_Query_from_OCE_REP4[[#This Row],[TOPORT]])</f>
        <v>NYC/NYC</v>
      </c>
      <c r="K66" t="str">
        <f>_xlfn.CONCAT(Table_Query_from_OCE_REP4[[#This Row],[FM NAME]],"/",Table_Query_from_OCE_REP4[[#This Row],[TO NAME]])</f>
        <v>NEW YORK, NEW YORK/NEW YORK, NEW YORK</v>
      </c>
      <c r="M66" t="s">
        <v>1404</v>
      </c>
      <c r="N66" t="s">
        <v>1405</v>
      </c>
      <c r="O66" t="s">
        <v>1308</v>
      </c>
    </row>
    <row r="67" spans="1:15" x14ac:dyDescent="0.35">
      <c r="A67" t="s">
        <v>181</v>
      </c>
      <c r="B67" t="s">
        <v>182</v>
      </c>
      <c r="C67" t="s">
        <v>124</v>
      </c>
      <c r="D67" s="17">
        <v>44782</v>
      </c>
      <c r="E67">
        <v>18</v>
      </c>
      <c r="F67" t="s">
        <v>62</v>
      </c>
      <c r="G67" t="str">
        <f>VLOOKUP(Table_Query_from_OCE_REP4[[#This Row],[FMPORT]],Table_Query_from_OCE_REP_1[],2,)</f>
        <v>REYKJAVIK, ICELAND</v>
      </c>
      <c r="H67" t="s">
        <v>63</v>
      </c>
      <c r="I67" t="str">
        <f>VLOOKUP(Table_Query_from_OCE_REP4[[#This Row],[TOPORT]],Table_Query_from_OCE_REP_1[[PCODE]:[PNAME]],2,)</f>
        <v>PARIS (LE HAVRE), FRANCE</v>
      </c>
      <c r="J67" t="str">
        <f>_xlfn.CONCAT(Table_Query_from_OCE_REP4[[#This Row],[FMPORT]],"/",Table_Query_from_OCE_REP4[[#This Row],[TOPORT]])</f>
        <v>REK/LEH</v>
      </c>
      <c r="K67" t="str">
        <f>_xlfn.CONCAT(Table_Query_from_OCE_REP4[[#This Row],[FM NAME]],"/",Table_Query_from_OCE_REP4[[#This Row],[TO NAME]])</f>
        <v>REYKJAVIK, ICELAND/PARIS (LE HAVRE), FRANCE</v>
      </c>
      <c r="M67" t="s">
        <v>1406</v>
      </c>
      <c r="N67" t="s">
        <v>1407</v>
      </c>
      <c r="O67" t="s">
        <v>1408</v>
      </c>
    </row>
    <row r="68" spans="1:15" x14ac:dyDescent="0.35">
      <c r="A68" t="s">
        <v>183</v>
      </c>
      <c r="B68" t="s">
        <v>184</v>
      </c>
      <c r="C68" t="s">
        <v>124</v>
      </c>
      <c r="D68" s="17">
        <v>44782</v>
      </c>
      <c r="E68">
        <v>32</v>
      </c>
      <c r="F68" t="s">
        <v>62</v>
      </c>
      <c r="G68" t="str">
        <f>VLOOKUP(Table_Query_from_OCE_REP4[[#This Row],[FMPORT]],Table_Query_from_OCE_REP_1[],2,)</f>
        <v>REYKJAVIK, ICELAND</v>
      </c>
      <c r="H68" t="s">
        <v>53</v>
      </c>
      <c r="I68" t="str">
        <f>VLOOKUP(Table_Query_from_OCE_REP4[[#This Row],[TOPORT]],Table_Query_from_OCE_REP_1[[PCODE]:[PNAME]],2,)</f>
        <v>NEW YORK, NEW YORK</v>
      </c>
      <c r="J68" t="str">
        <f>_xlfn.CONCAT(Table_Query_from_OCE_REP4[[#This Row],[FMPORT]],"/",Table_Query_from_OCE_REP4[[#This Row],[TOPORT]])</f>
        <v>REK/NYC</v>
      </c>
      <c r="K68" t="str">
        <f>_xlfn.CONCAT(Table_Query_from_OCE_REP4[[#This Row],[FM NAME]],"/",Table_Query_from_OCE_REP4[[#This Row],[TO NAME]])</f>
        <v>REYKJAVIK, ICELAND/NEW YORK, NEW YORK</v>
      </c>
      <c r="M68" t="s">
        <v>1409</v>
      </c>
      <c r="N68" t="s">
        <v>4127</v>
      </c>
      <c r="O68" t="s">
        <v>1410</v>
      </c>
    </row>
    <row r="69" spans="1:15" x14ac:dyDescent="0.35">
      <c r="A69" t="s">
        <v>185</v>
      </c>
      <c r="B69" t="s">
        <v>186</v>
      </c>
      <c r="C69" t="s">
        <v>124</v>
      </c>
      <c r="D69" s="17">
        <v>44800</v>
      </c>
      <c r="E69">
        <v>14</v>
      </c>
      <c r="F69" t="s">
        <v>63</v>
      </c>
      <c r="G69" t="str">
        <f>VLOOKUP(Table_Query_from_OCE_REP4[[#This Row],[FMPORT]],Table_Query_from_OCE_REP_1[],2,)</f>
        <v>PARIS (LE HAVRE), FRANCE</v>
      </c>
      <c r="H69" t="s">
        <v>53</v>
      </c>
      <c r="I69" t="str">
        <f>VLOOKUP(Table_Query_from_OCE_REP4[[#This Row],[TOPORT]],Table_Query_from_OCE_REP_1[[PCODE]:[PNAME]],2,)</f>
        <v>NEW YORK, NEW YORK</v>
      </c>
      <c r="J69" t="str">
        <f>_xlfn.CONCAT(Table_Query_from_OCE_REP4[[#This Row],[FMPORT]],"/",Table_Query_from_OCE_REP4[[#This Row],[TOPORT]])</f>
        <v>LEH/NYC</v>
      </c>
      <c r="K69" t="str">
        <f>_xlfn.CONCAT(Table_Query_from_OCE_REP4[[#This Row],[FM NAME]],"/",Table_Query_from_OCE_REP4[[#This Row],[TO NAME]])</f>
        <v>PARIS (LE HAVRE), FRANCE/NEW YORK, NEW YORK</v>
      </c>
      <c r="M69" t="s">
        <v>66</v>
      </c>
      <c r="N69" t="s">
        <v>1411</v>
      </c>
      <c r="O69" t="s">
        <v>1343</v>
      </c>
    </row>
    <row r="70" spans="1:15" x14ac:dyDescent="0.35">
      <c r="A70" t="s">
        <v>187</v>
      </c>
      <c r="B70" t="s">
        <v>188</v>
      </c>
      <c r="C70" t="s">
        <v>124</v>
      </c>
      <c r="D70" s="17">
        <v>44814</v>
      </c>
      <c r="E70">
        <v>11</v>
      </c>
      <c r="F70" t="s">
        <v>53</v>
      </c>
      <c r="G70" t="str">
        <f>VLOOKUP(Table_Query_from_OCE_REP4[[#This Row],[FMPORT]],Table_Query_from_OCE_REP_1[],2,)</f>
        <v>NEW YORK, NEW YORK</v>
      </c>
      <c r="H70" t="s">
        <v>67</v>
      </c>
      <c r="I70" t="str">
        <f>VLOOKUP(Table_Query_from_OCE_REP4[[#This Row],[TOPORT]],Table_Query_from_OCE_REP_1[[PCODE]:[PNAME]],2,)</f>
        <v>MONTREAL, QUEBEC</v>
      </c>
      <c r="J70" t="str">
        <f>_xlfn.CONCAT(Table_Query_from_OCE_REP4[[#This Row],[FMPORT]],"/",Table_Query_from_OCE_REP4[[#This Row],[TOPORT]])</f>
        <v>NYC/YUL</v>
      </c>
      <c r="K70" t="str">
        <f>_xlfn.CONCAT(Table_Query_from_OCE_REP4[[#This Row],[FM NAME]],"/",Table_Query_from_OCE_REP4[[#This Row],[TO NAME]])</f>
        <v>NEW YORK, NEW YORK/MONTREAL, QUEBEC</v>
      </c>
      <c r="M70" t="s">
        <v>1412</v>
      </c>
      <c r="N70" t="s">
        <v>1413</v>
      </c>
      <c r="O70" t="s">
        <v>1343</v>
      </c>
    </row>
    <row r="71" spans="1:15" x14ac:dyDescent="0.35">
      <c r="A71" t="s">
        <v>189</v>
      </c>
      <c r="B71" t="s">
        <v>190</v>
      </c>
      <c r="C71" t="s">
        <v>124</v>
      </c>
      <c r="D71" s="17">
        <v>44825</v>
      </c>
      <c r="E71">
        <v>10</v>
      </c>
      <c r="F71" t="s">
        <v>67</v>
      </c>
      <c r="G71" t="str">
        <f>VLOOKUP(Table_Query_from_OCE_REP4[[#This Row],[FMPORT]],Table_Query_from_OCE_REP_1[],2,)</f>
        <v>MONTREAL, QUEBEC</v>
      </c>
      <c r="H71" t="s">
        <v>53</v>
      </c>
      <c r="I71" t="str">
        <f>VLOOKUP(Table_Query_from_OCE_REP4[[#This Row],[TOPORT]],Table_Query_from_OCE_REP_1[[PCODE]:[PNAME]],2,)</f>
        <v>NEW YORK, NEW YORK</v>
      </c>
      <c r="J71" t="str">
        <f>_xlfn.CONCAT(Table_Query_from_OCE_REP4[[#This Row],[FMPORT]],"/",Table_Query_from_OCE_REP4[[#This Row],[TOPORT]])</f>
        <v>YUL/NYC</v>
      </c>
      <c r="K71" t="str">
        <f>_xlfn.CONCAT(Table_Query_from_OCE_REP4[[#This Row],[FM NAME]],"/",Table_Query_from_OCE_REP4[[#This Row],[TO NAME]])</f>
        <v>MONTREAL, QUEBEC/NEW YORK, NEW YORK</v>
      </c>
      <c r="M71" t="s">
        <v>1414</v>
      </c>
      <c r="N71" t="s">
        <v>1415</v>
      </c>
      <c r="O71" t="s">
        <v>1300</v>
      </c>
    </row>
    <row r="72" spans="1:15" x14ac:dyDescent="0.35">
      <c r="A72" t="s">
        <v>191</v>
      </c>
      <c r="B72" t="s">
        <v>192</v>
      </c>
      <c r="C72" t="s">
        <v>124</v>
      </c>
      <c r="D72" s="17">
        <v>44835</v>
      </c>
      <c r="E72">
        <v>10</v>
      </c>
      <c r="F72" t="s">
        <v>53</v>
      </c>
      <c r="G72" t="str">
        <f>VLOOKUP(Table_Query_from_OCE_REP4[[#This Row],[FMPORT]],Table_Query_from_OCE_REP_1[],2,)</f>
        <v>NEW YORK, NEW YORK</v>
      </c>
      <c r="H72" t="s">
        <v>67</v>
      </c>
      <c r="I72" t="str">
        <f>VLOOKUP(Table_Query_from_OCE_REP4[[#This Row],[TOPORT]],Table_Query_from_OCE_REP_1[[PCODE]:[PNAME]],2,)</f>
        <v>MONTREAL, QUEBEC</v>
      </c>
      <c r="J72" t="str">
        <f>_xlfn.CONCAT(Table_Query_from_OCE_REP4[[#This Row],[FMPORT]],"/",Table_Query_from_OCE_REP4[[#This Row],[TOPORT]])</f>
        <v>NYC/YUL</v>
      </c>
      <c r="K72" t="str">
        <f>_xlfn.CONCAT(Table_Query_from_OCE_REP4[[#This Row],[FM NAME]],"/",Table_Query_from_OCE_REP4[[#This Row],[TO NAME]])</f>
        <v>NEW YORK, NEW YORK/MONTREAL, QUEBEC</v>
      </c>
      <c r="M72" t="s">
        <v>1416</v>
      </c>
      <c r="N72" t="s">
        <v>1417</v>
      </c>
      <c r="O72" t="s">
        <v>1311</v>
      </c>
    </row>
    <row r="73" spans="1:15" x14ac:dyDescent="0.35">
      <c r="A73" t="s">
        <v>193</v>
      </c>
      <c r="B73" t="s">
        <v>190</v>
      </c>
      <c r="C73" t="s">
        <v>124</v>
      </c>
      <c r="D73" s="17">
        <v>44845</v>
      </c>
      <c r="E73">
        <v>10</v>
      </c>
      <c r="F73" t="s">
        <v>67</v>
      </c>
      <c r="G73" t="str">
        <f>VLOOKUP(Table_Query_from_OCE_REP4[[#This Row],[FMPORT]],Table_Query_from_OCE_REP_1[],2,)</f>
        <v>MONTREAL, QUEBEC</v>
      </c>
      <c r="H73" t="s">
        <v>53</v>
      </c>
      <c r="I73" t="str">
        <f>VLOOKUP(Table_Query_from_OCE_REP4[[#This Row],[TOPORT]],Table_Query_from_OCE_REP_1[[PCODE]:[PNAME]],2,)</f>
        <v>NEW YORK, NEW YORK</v>
      </c>
      <c r="J73" t="str">
        <f>_xlfn.CONCAT(Table_Query_from_OCE_REP4[[#This Row],[FMPORT]],"/",Table_Query_from_OCE_REP4[[#This Row],[TOPORT]])</f>
        <v>YUL/NYC</v>
      </c>
      <c r="K73" t="str">
        <f>_xlfn.CONCAT(Table_Query_from_OCE_REP4[[#This Row],[FM NAME]],"/",Table_Query_from_OCE_REP4[[#This Row],[TO NAME]])</f>
        <v>MONTREAL, QUEBEC/NEW YORK, NEW YORK</v>
      </c>
      <c r="M73" t="s">
        <v>1418</v>
      </c>
      <c r="N73" t="s">
        <v>1419</v>
      </c>
      <c r="O73" t="s">
        <v>1420</v>
      </c>
    </row>
    <row r="74" spans="1:15" x14ac:dyDescent="0.35">
      <c r="A74" t="s">
        <v>194</v>
      </c>
      <c r="B74" t="s">
        <v>195</v>
      </c>
      <c r="C74" t="s">
        <v>124</v>
      </c>
      <c r="D74" s="17">
        <v>44855</v>
      </c>
      <c r="E74">
        <v>10</v>
      </c>
      <c r="F74" t="s">
        <v>53</v>
      </c>
      <c r="G74" t="str">
        <f>VLOOKUP(Table_Query_from_OCE_REP4[[#This Row],[FMPORT]],Table_Query_from_OCE_REP_1[],2,)</f>
        <v>NEW YORK, NEW YORK</v>
      </c>
      <c r="H74" t="s">
        <v>67</v>
      </c>
      <c r="I74" t="str">
        <f>VLOOKUP(Table_Query_from_OCE_REP4[[#This Row],[TOPORT]],Table_Query_from_OCE_REP_1[[PCODE]:[PNAME]],2,)</f>
        <v>MONTREAL, QUEBEC</v>
      </c>
      <c r="J74" t="str">
        <f>_xlfn.CONCAT(Table_Query_from_OCE_REP4[[#This Row],[FMPORT]],"/",Table_Query_from_OCE_REP4[[#This Row],[TOPORT]])</f>
        <v>NYC/YUL</v>
      </c>
      <c r="K74" t="str">
        <f>_xlfn.CONCAT(Table_Query_from_OCE_REP4[[#This Row],[FM NAME]],"/",Table_Query_from_OCE_REP4[[#This Row],[TO NAME]])</f>
        <v>NEW YORK, NEW YORK/MONTREAL, QUEBEC</v>
      </c>
      <c r="M74" t="s">
        <v>1421</v>
      </c>
      <c r="N74" t="s">
        <v>1422</v>
      </c>
      <c r="O74" t="s">
        <v>1346</v>
      </c>
    </row>
    <row r="75" spans="1:15" x14ac:dyDescent="0.35">
      <c r="A75" t="s">
        <v>196</v>
      </c>
      <c r="B75" t="s">
        <v>197</v>
      </c>
      <c r="C75" t="s">
        <v>124</v>
      </c>
      <c r="D75" s="17">
        <v>44865</v>
      </c>
      <c r="E75">
        <v>15</v>
      </c>
      <c r="F75" t="s">
        <v>67</v>
      </c>
      <c r="G75" t="str">
        <f>VLOOKUP(Table_Query_from_OCE_REP4[[#This Row],[FMPORT]],Table_Query_from_OCE_REP_1[],2,)</f>
        <v>MONTREAL, QUEBEC</v>
      </c>
      <c r="H75" t="s">
        <v>26</v>
      </c>
      <c r="I75" t="str">
        <f>VLOOKUP(Table_Query_from_OCE_REP4[[#This Row],[TOPORT]],Table_Query_from_OCE_REP_1[[PCODE]:[PNAME]],2,)</f>
        <v>MIAMI, FLORIDA</v>
      </c>
      <c r="J75" t="str">
        <f>_xlfn.CONCAT(Table_Query_from_OCE_REP4[[#This Row],[FMPORT]],"/",Table_Query_from_OCE_REP4[[#This Row],[TOPORT]])</f>
        <v>YUL/MIA</v>
      </c>
      <c r="K75" t="str">
        <f>_xlfn.CONCAT(Table_Query_from_OCE_REP4[[#This Row],[FM NAME]],"/",Table_Query_from_OCE_REP4[[#This Row],[TO NAME]])</f>
        <v>MONTREAL, QUEBEC/MIAMI, FLORIDA</v>
      </c>
      <c r="M75" t="s">
        <v>3635</v>
      </c>
      <c r="N75" t="s">
        <v>3636</v>
      </c>
      <c r="O75" t="s">
        <v>2665</v>
      </c>
    </row>
    <row r="76" spans="1:15" x14ac:dyDescent="0.35">
      <c r="A76" t="s">
        <v>198</v>
      </c>
      <c r="B76" t="s">
        <v>199</v>
      </c>
      <c r="C76" t="s">
        <v>124</v>
      </c>
      <c r="D76" s="17">
        <v>44880</v>
      </c>
      <c r="E76">
        <v>25</v>
      </c>
      <c r="F76" t="s">
        <v>26</v>
      </c>
      <c r="G76" t="str">
        <f>VLOOKUP(Table_Query_from_OCE_REP4[[#This Row],[FMPORT]],Table_Query_from_OCE_REP_1[],2,)</f>
        <v>MIAMI, FLORIDA</v>
      </c>
      <c r="H76" t="s">
        <v>26</v>
      </c>
      <c r="I76" t="str">
        <f>VLOOKUP(Table_Query_from_OCE_REP4[[#This Row],[TOPORT]],Table_Query_from_OCE_REP_1[[PCODE]:[PNAME]],2,)</f>
        <v>MIAMI, FLORIDA</v>
      </c>
      <c r="J76" t="str">
        <f>_xlfn.CONCAT(Table_Query_from_OCE_REP4[[#This Row],[FMPORT]],"/",Table_Query_from_OCE_REP4[[#This Row],[TOPORT]])</f>
        <v>MIA/MIA</v>
      </c>
      <c r="K76" t="str">
        <f>_xlfn.CONCAT(Table_Query_from_OCE_REP4[[#This Row],[FM NAME]],"/",Table_Query_from_OCE_REP4[[#This Row],[TO NAME]])</f>
        <v>MIAMI, FLORIDA/MIAMI, FLORIDA</v>
      </c>
      <c r="M76" t="s">
        <v>49</v>
      </c>
      <c r="N76" t="s">
        <v>1423</v>
      </c>
      <c r="O76" t="s">
        <v>1270</v>
      </c>
    </row>
    <row r="77" spans="1:15" x14ac:dyDescent="0.35">
      <c r="A77" t="s">
        <v>200</v>
      </c>
      <c r="B77" t="s">
        <v>201</v>
      </c>
      <c r="C77" t="s">
        <v>124</v>
      </c>
      <c r="D77" s="17">
        <v>44905</v>
      </c>
      <c r="E77">
        <v>7</v>
      </c>
      <c r="F77" t="s">
        <v>26</v>
      </c>
      <c r="G77" t="str">
        <f>VLOOKUP(Table_Query_from_OCE_REP4[[#This Row],[FMPORT]],Table_Query_from_OCE_REP_1[],2,)</f>
        <v>MIAMI, FLORIDA</v>
      </c>
      <c r="H77" t="s">
        <v>26</v>
      </c>
      <c r="I77" t="str">
        <f>VLOOKUP(Table_Query_from_OCE_REP4[[#This Row],[TOPORT]],Table_Query_from_OCE_REP_1[[PCODE]:[PNAME]],2,)</f>
        <v>MIAMI, FLORIDA</v>
      </c>
      <c r="J77" t="str">
        <f>_xlfn.CONCAT(Table_Query_from_OCE_REP4[[#This Row],[FMPORT]],"/",Table_Query_from_OCE_REP4[[#This Row],[TOPORT]])</f>
        <v>MIA/MIA</v>
      </c>
      <c r="K77" t="str">
        <f>_xlfn.CONCAT(Table_Query_from_OCE_REP4[[#This Row],[FM NAME]],"/",Table_Query_from_OCE_REP4[[#This Row],[TO NAME]])</f>
        <v>MIAMI, FLORIDA/MIAMI, FLORIDA</v>
      </c>
      <c r="M77" t="s">
        <v>1424</v>
      </c>
      <c r="N77" t="s">
        <v>1425</v>
      </c>
      <c r="O77" t="s">
        <v>1426</v>
      </c>
    </row>
    <row r="78" spans="1:15" x14ac:dyDescent="0.35">
      <c r="A78" t="s">
        <v>202</v>
      </c>
      <c r="B78" t="s">
        <v>203</v>
      </c>
      <c r="C78" t="s">
        <v>124</v>
      </c>
      <c r="D78" s="17">
        <v>44905</v>
      </c>
      <c r="E78">
        <v>18</v>
      </c>
      <c r="F78" t="s">
        <v>26</v>
      </c>
      <c r="G78" t="str">
        <f>VLOOKUP(Table_Query_from_OCE_REP4[[#This Row],[FMPORT]],Table_Query_from_OCE_REP_1[],2,)</f>
        <v>MIAMI, FLORIDA</v>
      </c>
      <c r="H78" t="s">
        <v>26</v>
      </c>
      <c r="I78" t="str">
        <f>VLOOKUP(Table_Query_from_OCE_REP4[[#This Row],[TOPORT]],Table_Query_from_OCE_REP_1[[PCODE]:[PNAME]],2,)</f>
        <v>MIAMI, FLORIDA</v>
      </c>
      <c r="J78" t="str">
        <f>_xlfn.CONCAT(Table_Query_from_OCE_REP4[[#This Row],[FMPORT]],"/",Table_Query_from_OCE_REP4[[#This Row],[TOPORT]])</f>
        <v>MIA/MIA</v>
      </c>
      <c r="K78" t="str">
        <f>_xlfn.CONCAT(Table_Query_from_OCE_REP4[[#This Row],[FM NAME]],"/",Table_Query_from_OCE_REP4[[#This Row],[TO NAME]])</f>
        <v>MIAMI, FLORIDA/MIAMI, FLORIDA</v>
      </c>
      <c r="M78" t="s">
        <v>1427</v>
      </c>
      <c r="N78" t="s">
        <v>1428</v>
      </c>
      <c r="O78" t="s">
        <v>1349</v>
      </c>
    </row>
    <row r="79" spans="1:15" x14ac:dyDescent="0.35">
      <c r="A79" t="s">
        <v>204</v>
      </c>
      <c r="B79" t="s">
        <v>205</v>
      </c>
      <c r="C79" t="s">
        <v>124</v>
      </c>
      <c r="D79" s="17">
        <v>44912</v>
      </c>
      <c r="E79">
        <v>11</v>
      </c>
      <c r="F79" t="s">
        <v>26</v>
      </c>
      <c r="G79" t="str">
        <f>VLOOKUP(Table_Query_from_OCE_REP4[[#This Row],[FMPORT]],Table_Query_from_OCE_REP_1[],2,)</f>
        <v>MIAMI, FLORIDA</v>
      </c>
      <c r="H79" t="s">
        <v>26</v>
      </c>
      <c r="I79" t="str">
        <f>VLOOKUP(Table_Query_from_OCE_REP4[[#This Row],[TOPORT]],Table_Query_from_OCE_REP_1[[PCODE]:[PNAME]],2,)</f>
        <v>MIAMI, FLORIDA</v>
      </c>
      <c r="J79" t="str">
        <f>_xlfn.CONCAT(Table_Query_from_OCE_REP4[[#This Row],[FMPORT]],"/",Table_Query_from_OCE_REP4[[#This Row],[TOPORT]])</f>
        <v>MIA/MIA</v>
      </c>
      <c r="K79" t="str">
        <f>_xlfn.CONCAT(Table_Query_from_OCE_REP4[[#This Row],[FM NAME]],"/",Table_Query_from_OCE_REP4[[#This Row],[TO NAME]])</f>
        <v>MIAMI, FLORIDA/MIAMI, FLORIDA</v>
      </c>
      <c r="M79" t="s">
        <v>1429</v>
      </c>
      <c r="N79" t="s">
        <v>1430</v>
      </c>
      <c r="O79" t="s">
        <v>1281</v>
      </c>
    </row>
    <row r="80" spans="1:15" x14ac:dyDescent="0.35">
      <c r="A80" t="s">
        <v>206</v>
      </c>
      <c r="B80" t="s">
        <v>207</v>
      </c>
      <c r="C80" t="s">
        <v>124</v>
      </c>
      <c r="D80" s="17">
        <v>44923</v>
      </c>
      <c r="E80">
        <v>18</v>
      </c>
      <c r="F80" t="s">
        <v>26</v>
      </c>
      <c r="G80" t="str">
        <f>VLOOKUP(Table_Query_from_OCE_REP4[[#This Row],[FMPORT]],Table_Query_from_OCE_REP_1[],2,)</f>
        <v>MIAMI, FLORIDA</v>
      </c>
      <c r="H80" t="s">
        <v>50</v>
      </c>
      <c r="I80" t="str">
        <f>VLOOKUP(Table_Query_from_OCE_REP4[[#This Row],[TOPORT]],Table_Query_from_OCE_REP_1[[PCODE]:[PNAME]],2,)</f>
        <v>SAN FRANCISCO, CALIFORNIA</v>
      </c>
      <c r="J80" t="str">
        <f>_xlfn.CONCAT(Table_Query_from_OCE_REP4[[#This Row],[FMPORT]],"/",Table_Query_from_OCE_REP4[[#This Row],[TOPORT]])</f>
        <v>MIA/SFO</v>
      </c>
      <c r="K80" t="str">
        <f>_xlfn.CONCAT(Table_Query_from_OCE_REP4[[#This Row],[FM NAME]],"/",Table_Query_from_OCE_REP4[[#This Row],[TO NAME]])</f>
        <v>MIAMI, FLORIDA/SAN FRANCISCO, CALIFORNIA</v>
      </c>
      <c r="M80" t="s">
        <v>1431</v>
      </c>
      <c r="N80" t="s">
        <v>1432</v>
      </c>
      <c r="O80" t="s">
        <v>1433</v>
      </c>
    </row>
    <row r="81" spans="1:15" x14ac:dyDescent="0.35">
      <c r="A81" t="s">
        <v>208</v>
      </c>
      <c r="B81" t="s">
        <v>209</v>
      </c>
      <c r="C81" t="s">
        <v>124</v>
      </c>
      <c r="D81" s="17">
        <v>44923</v>
      </c>
      <c r="E81">
        <v>198</v>
      </c>
      <c r="F81" t="s">
        <v>26</v>
      </c>
      <c r="G81" t="str">
        <f>VLOOKUP(Table_Query_from_OCE_REP4[[#This Row],[FMPORT]],Table_Query_from_OCE_REP_1[],2,)</f>
        <v>MIAMI, FLORIDA</v>
      </c>
      <c r="H81" t="s">
        <v>50</v>
      </c>
      <c r="I81" t="str">
        <f>VLOOKUP(Table_Query_from_OCE_REP4[[#This Row],[TOPORT]],Table_Query_from_OCE_REP_1[[PCODE]:[PNAME]],2,)</f>
        <v>SAN FRANCISCO, CALIFORNIA</v>
      </c>
      <c r="J81" t="str">
        <f>_xlfn.CONCAT(Table_Query_from_OCE_REP4[[#This Row],[FMPORT]],"/",Table_Query_from_OCE_REP4[[#This Row],[TOPORT]])</f>
        <v>MIA/SFO</v>
      </c>
      <c r="K81" t="str">
        <f>_xlfn.CONCAT(Table_Query_from_OCE_REP4[[#This Row],[FM NAME]],"/",Table_Query_from_OCE_REP4[[#This Row],[TO NAME]])</f>
        <v>MIAMI, FLORIDA/SAN FRANCISCO, CALIFORNIA</v>
      </c>
      <c r="M81" t="s">
        <v>1434</v>
      </c>
      <c r="N81" t="s">
        <v>1435</v>
      </c>
      <c r="O81" t="s">
        <v>1320</v>
      </c>
    </row>
    <row r="82" spans="1:15" x14ac:dyDescent="0.35">
      <c r="A82" t="s">
        <v>210</v>
      </c>
      <c r="B82" t="s">
        <v>211</v>
      </c>
      <c r="C82" t="s">
        <v>124</v>
      </c>
      <c r="D82" s="17">
        <v>44923</v>
      </c>
      <c r="E82">
        <v>214</v>
      </c>
      <c r="F82" t="s">
        <v>26</v>
      </c>
      <c r="G82" t="str">
        <f>VLOOKUP(Table_Query_from_OCE_REP4[[#This Row],[FMPORT]],Table_Query_from_OCE_REP_1[],2,)</f>
        <v>MIAMI, FLORIDA</v>
      </c>
      <c r="H82" t="s">
        <v>26</v>
      </c>
      <c r="I82" t="str">
        <f>VLOOKUP(Table_Query_from_OCE_REP4[[#This Row],[TOPORT]],Table_Query_from_OCE_REP_1[[PCODE]:[PNAME]],2,)</f>
        <v>MIAMI, FLORIDA</v>
      </c>
      <c r="J82" t="str">
        <f>_xlfn.CONCAT(Table_Query_from_OCE_REP4[[#This Row],[FMPORT]],"/",Table_Query_from_OCE_REP4[[#This Row],[TOPORT]])</f>
        <v>MIA/MIA</v>
      </c>
      <c r="K82" t="str">
        <f>_xlfn.CONCAT(Table_Query_from_OCE_REP4[[#This Row],[FM NAME]],"/",Table_Query_from_OCE_REP4[[#This Row],[TO NAME]])</f>
        <v>MIAMI, FLORIDA/MIAMI, FLORIDA</v>
      </c>
      <c r="M82" t="s">
        <v>1436</v>
      </c>
      <c r="N82" t="s">
        <v>1437</v>
      </c>
      <c r="O82" t="s">
        <v>1308</v>
      </c>
    </row>
    <row r="83" spans="1:15" x14ac:dyDescent="0.35">
      <c r="A83" t="s">
        <v>212</v>
      </c>
      <c r="B83" t="s">
        <v>213</v>
      </c>
      <c r="C83" t="s">
        <v>124</v>
      </c>
      <c r="D83" s="17">
        <v>44923</v>
      </c>
      <c r="E83">
        <v>218</v>
      </c>
      <c r="F83" t="s">
        <v>26</v>
      </c>
      <c r="G83" t="str">
        <f>VLOOKUP(Table_Query_from_OCE_REP4[[#This Row],[FMPORT]],Table_Query_from_OCE_REP_1[],2,)</f>
        <v>MIAMI, FLORIDA</v>
      </c>
      <c r="H83" t="s">
        <v>53</v>
      </c>
      <c r="I83" t="str">
        <f>VLOOKUP(Table_Query_from_OCE_REP4[[#This Row],[TOPORT]],Table_Query_from_OCE_REP_1[[PCODE]:[PNAME]],2,)</f>
        <v>NEW YORK, NEW YORK</v>
      </c>
      <c r="J83" t="str">
        <f>_xlfn.CONCAT(Table_Query_from_OCE_REP4[[#This Row],[FMPORT]],"/",Table_Query_from_OCE_REP4[[#This Row],[TOPORT]])</f>
        <v>MIA/NYC</v>
      </c>
      <c r="K83" t="str">
        <f>_xlfn.CONCAT(Table_Query_from_OCE_REP4[[#This Row],[FM NAME]],"/",Table_Query_from_OCE_REP4[[#This Row],[TO NAME]])</f>
        <v>MIAMI, FLORIDA/NEW YORK, NEW YORK</v>
      </c>
      <c r="M83" t="s">
        <v>924</v>
      </c>
      <c r="N83" t="s">
        <v>1438</v>
      </c>
      <c r="O83" t="s">
        <v>1259</v>
      </c>
    </row>
    <row r="84" spans="1:15" x14ac:dyDescent="0.35">
      <c r="A84" t="s">
        <v>214</v>
      </c>
      <c r="B84" t="s">
        <v>215</v>
      </c>
      <c r="C84" t="s">
        <v>124</v>
      </c>
      <c r="D84" s="17">
        <v>44941</v>
      </c>
      <c r="E84">
        <v>24</v>
      </c>
      <c r="F84" t="s">
        <v>50</v>
      </c>
      <c r="G84" t="str">
        <f>VLOOKUP(Table_Query_from_OCE_REP4[[#This Row],[FMPORT]],Table_Query_from_OCE_REP_1[],2,)</f>
        <v>SAN FRANCISCO, CALIFORNIA</v>
      </c>
      <c r="H84" t="s">
        <v>76</v>
      </c>
      <c r="I84" t="str">
        <f>VLOOKUP(Table_Query_from_OCE_REP4[[#This Row],[TOPORT]],Table_Query_from_OCE_REP_1[[PCODE]:[PNAME]],2,)</f>
        <v>SANTIAGO DE CHILE (SAN ANTONIO), CHILE</v>
      </c>
      <c r="J84" t="str">
        <f>_xlfn.CONCAT(Table_Query_from_OCE_REP4[[#This Row],[FMPORT]],"/",Table_Query_from_OCE_REP4[[#This Row],[TOPORT]])</f>
        <v>SFO/SAI</v>
      </c>
      <c r="K84" t="str">
        <f>_xlfn.CONCAT(Table_Query_from_OCE_REP4[[#This Row],[FM NAME]],"/",Table_Query_from_OCE_REP4[[#This Row],[TO NAME]])</f>
        <v>SAN FRANCISCO, CALIFORNIA/SANTIAGO DE CHILE (SAN ANTONIO), CHILE</v>
      </c>
      <c r="M84" t="s">
        <v>45</v>
      </c>
      <c r="N84" t="s">
        <v>1439</v>
      </c>
      <c r="O84" t="s">
        <v>1440</v>
      </c>
    </row>
    <row r="85" spans="1:15" x14ac:dyDescent="0.35">
      <c r="A85" t="s">
        <v>216</v>
      </c>
      <c r="B85" t="s">
        <v>217</v>
      </c>
      <c r="C85" t="s">
        <v>124</v>
      </c>
      <c r="D85" s="17">
        <v>44941</v>
      </c>
      <c r="E85">
        <v>48</v>
      </c>
      <c r="F85" t="s">
        <v>50</v>
      </c>
      <c r="G85" t="str">
        <f>VLOOKUP(Table_Query_from_OCE_REP4[[#This Row],[FMPORT]],Table_Query_from_OCE_REP_1[],2,)</f>
        <v>SAN FRANCISCO, CALIFORNIA</v>
      </c>
      <c r="H85" t="s">
        <v>43</v>
      </c>
      <c r="I85" t="str">
        <f>VLOOKUP(Table_Query_from_OCE_REP4[[#This Row],[TOPORT]],Table_Query_from_OCE_REP_1[[PCODE]:[PNAME]],2,)</f>
        <v>RIO DE JANEIRO, BRAZIL</v>
      </c>
      <c r="J85" t="str">
        <f>_xlfn.CONCAT(Table_Query_from_OCE_REP4[[#This Row],[FMPORT]],"/",Table_Query_from_OCE_REP4[[#This Row],[TOPORT]])</f>
        <v>SFO/RIO</v>
      </c>
      <c r="K85" t="str">
        <f>_xlfn.CONCAT(Table_Query_from_OCE_REP4[[#This Row],[FM NAME]],"/",Table_Query_from_OCE_REP4[[#This Row],[TO NAME]])</f>
        <v>SAN FRANCISCO, CALIFORNIA/RIO DE JANEIRO, BRAZIL</v>
      </c>
      <c r="M85" t="s">
        <v>1441</v>
      </c>
      <c r="N85" t="s">
        <v>1442</v>
      </c>
      <c r="O85" t="s">
        <v>1358</v>
      </c>
    </row>
    <row r="86" spans="1:15" x14ac:dyDescent="0.35">
      <c r="A86" t="s">
        <v>218</v>
      </c>
      <c r="B86" t="s">
        <v>133</v>
      </c>
      <c r="C86" t="s">
        <v>124</v>
      </c>
      <c r="D86" s="17">
        <v>44941</v>
      </c>
      <c r="E86">
        <v>180</v>
      </c>
      <c r="F86" t="s">
        <v>50</v>
      </c>
      <c r="G86" t="str">
        <f>VLOOKUP(Table_Query_from_OCE_REP4[[#This Row],[FMPORT]],Table_Query_from_OCE_REP_1[],2,)</f>
        <v>SAN FRANCISCO, CALIFORNIA</v>
      </c>
      <c r="H86" t="s">
        <v>50</v>
      </c>
      <c r="I86" t="str">
        <f>VLOOKUP(Table_Query_from_OCE_REP4[[#This Row],[TOPORT]],Table_Query_from_OCE_REP_1[[PCODE]:[PNAME]],2,)</f>
        <v>SAN FRANCISCO, CALIFORNIA</v>
      </c>
      <c r="J86" t="str">
        <f>_xlfn.CONCAT(Table_Query_from_OCE_REP4[[#This Row],[FMPORT]],"/",Table_Query_from_OCE_REP4[[#This Row],[TOPORT]])</f>
        <v>SFO/SFO</v>
      </c>
      <c r="K86" t="str">
        <f>_xlfn.CONCAT(Table_Query_from_OCE_REP4[[#This Row],[FM NAME]],"/",Table_Query_from_OCE_REP4[[#This Row],[TO NAME]])</f>
        <v>SAN FRANCISCO, CALIFORNIA/SAN FRANCISCO, CALIFORNIA</v>
      </c>
      <c r="M86" t="s">
        <v>3757</v>
      </c>
      <c r="N86" t="s">
        <v>3758</v>
      </c>
      <c r="O86" t="s">
        <v>1343</v>
      </c>
    </row>
    <row r="87" spans="1:15" x14ac:dyDescent="0.35">
      <c r="A87" t="s">
        <v>219</v>
      </c>
      <c r="B87" t="s">
        <v>220</v>
      </c>
      <c r="C87" t="s">
        <v>124</v>
      </c>
      <c r="D87" s="17">
        <v>44941</v>
      </c>
      <c r="E87">
        <v>200</v>
      </c>
      <c r="F87" t="s">
        <v>50</v>
      </c>
      <c r="G87" t="str">
        <f>VLOOKUP(Table_Query_from_OCE_REP4[[#This Row],[FMPORT]],Table_Query_from_OCE_REP_1[],2,)</f>
        <v>SAN FRANCISCO, CALIFORNIA</v>
      </c>
      <c r="H87" t="s">
        <v>53</v>
      </c>
      <c r="I87" t="str">
        <f>VLOOKUP(Table_Query_from_OCE_REP4[[#This Row],[TOPORT]],Table_Query_from_OCE_REP_1[[PCODE]:[PNAME]],2,)</f>
        <v>NEW YORK, NEW YORK</v>
      </c>
      <c r="J87" t="str">
        <f>_xlfn.CONCAT(Table_Query_from_OCE_REP4[[#This Row],[FMPORT]],"/",Table_Query_from_OCE_REP4[[#This Row],[TOPORT]])</f>
        <v>SFO/NYC</v>
      </c>
      <c r="K87" t="str">
        <f>_xlfn.CONCAT(Table_Query_from_OCE_REP4[[#This Row],[FM NAME]],"/",Table_Query_from_OCE_REP4[[#This Row],[TO NAME]])</f>
        <v>SAN FRANCISCO, CALIFORNIA/NEW YORK, NEW YORK</v>
      </c>
      <c r="M87" t="s">
        <v>69</v>
      </c>
      <c r="N87" t="s">
        <v>1443</v>
      </c>
      <c r="O87" t="s">
        <v>1270</v>
      </c>
    </row>
    <row r="88" spans="1:15" x14ac:dyDescent="0.35">
      <c r="A88" t="s">
        <v>221</v>
      </c>
      <c r="B88" t="s">
        <v>222</v>
      </c>
      <c r="C88" t="s">
        <v>124</v>
      </c>
      <c r="D88" s="17">
        <v>44965</v>
      </c>
      <c r="E88">
        <v>24</v>
      </c>
      <c r="F88" t="s">
        <v>76</v>
      </c>
      <c r="G88" t="str">
        <f>VLOOKUP(Table_Query_from_OCE_REP4[[#This Row],[FMPORT]],Table_Query_from_OCE_REP_1[],2,)</f>
        <v>SANTIAGO DE CHILE (SAN ANTONIO), CHILE</v>
      </c>
      <c r="H88" t="s">
        <v>43</v>
      </c>
      <c r="I88" t="str">
        <f>VLOOKUP(Table_Query_from_OCE_REP4[[#This Row],[TOPORT]],Table_Query_from_OCE_REP_1[[PCODE]:[PNAME]],2,)</f>
        <v>RIO DE JANEIRO, BRAZIL</v>
      </c>
      <c r="J88" t="str">
        <f>_xlfn.CONCAT(Table_Query_from_OCE_REP4[[#This Row],[FMPORT]],"/",Table_Query_from_OCE_REP4[[#This Row],[TOPORT]])</f>
        <v>SAI/RIO</v>
      </c>
      <c r="K88" t="str">
        <f>_xlfn.CONCAT(Table_Query_from_OCE_REP4[[#This Row],[FM NAME]],"/",Table_Query_from_OCE_REP4[[#This Row],[TO NAME]])</f>
        <v>SANTIAGO DE CHILE (SAN ANTONIO), CHILE/RIO DE JANEIRO, BRAZIL</v>
      </c>
      <c r="M88" t="s">
        <v>1444</v>
      </c>
      <c r="N88" t="s">
        <v>1445</v>
      </c>
      <c r="O88" t="s">
        <v>1446</v>
      </c>
    </row>
    <row r="89" spans="1:15" x14ac:dyDescent="0.35">
      <c r="A89" t="s">
        <v>223</v>
      </c>
      <c r="B89" t="s">
        <v>224</v>
      </c>
      <c r="C89" t="s">
        <v>124</v>
      </c>
      <c r="D89" s="17">
        <v>44989</v>
      </c>
      <c r="E89">
        <v>32</v>
      </c>
      <c r="F89" t="s">
        <v>43</v>
      </c>
      <c r="G89" t="str">
        <f>VLOOKUP(Table_Query_from_OCE_REP4[[#This Row],[FMPORT]],Table_Query_from_OCE_REP_1[],2,)</f>
        <v>RIO DE JANEIRO, BRAZIL</v>
      </c>
      <c r="H89" t="s">
        <v>46</v>
      </c>
      <c r="I89" t="str">
        <f>VLOOKUP(Table_Query_from_OCE_REP4[[#This Row],[TOPORT]],Table_Query_from_OCE_REP_1[[PCODE]:[PNAME]],2,)</f>
        <v>CAPE TOWN, SOUTH AFRICA</v>
      </c>
      <c r="J89" t="str">
        <f>_xlfn.CONCAT(Table_Query_from_OCE_REP4[[#This Row],[FMPORT]],"/",Table_Query_from_OCE_REP4[[#This Row],[TOPORT]])</f>
        <v>RIO/CPT</v>
      </c>
      <c r="K89" t="str">
        <f>_xlfn.CONCAT(Table_Query_from_OCE_REP4[[#This Row],[FM NAME]],"/",Table_Query_from_OCE_REP4[[#This Row],[TO NAME]])</f>
        <v>RIO DE JANEIRO, BRAZIL/CAPE TOWN, SOUTH AFRICA</v>
      </c>
      <c r="M89" t="s">
        <v>996</v>
      </c>
      <c r="N89" t="s">
        <v>1447</v>
      </c>
      <c r="O89" t="s">
        <v>1448</v>
      </c>
    </row>
    <row r="90" spans="1:15" x14ac:dyDescent="0.35">
      <c r="A90" t="s">
        <v>225</v>
      </c>
      <c r="B90" t="s">
        <v>226</v>
      </c>
      <c r="C90" t="s">
        <v>124</v>
      </c>
      <c r="D90" s="17">
        <v>45021</v>
      </c>
      <c r="E90">
        <v>21</v>
      </c>
      <c r="F90" t="s">
        <v>46</v>
      </c>
      <c r="G90" t="str">
        <f>VLOOKUP(Table_Query_from_OCE_REP4[[#This Row],[FMPORT]],Table_Query_from_OCE_REP_1[],2,)</f>
        <v>CAPE TOWN, SOUTH AFRICA</v>
      </c>
      <c r="H90" t="s">
        <v>64</v>
      </c>
      <c r="I90" t="str">
        <f>VLOOKUP(Table_Query_from_OCE_REP4[[#This Row],[TOPORT]],Table_Query_from_OCE_REP_1[[PCODE]:[PNAME]],2,)</f>
        <v>DUBAI, UAE</v>
      </c>
      <c r="J90" t="str">
        <f>_xlfn.CONCAT(Table_Query_from_OCE_REP4[[#This Row],[FMPORT]],"/",Table_Query_from_OCE_REP4[[#This Row],[TOPORT]])</f>
        <v>CPT/DXB</v>
      </c>
      <c r="K90" t="str">
        <f>_xlfn.CONCAT(Table_Query_from_OCE_REP4[[#This Row],[FM NAME]],"/",Table_Query_from_OCE_REP4[[#This Row],[TO NAME]])</f>
        <v>CAPE TOWN, SOUTH AFRICA/DUBAI, UAE</v>
      </c>
      <c r="M90" t="s">
        <v>4402</v>
      </c>
      <c r="N90" t="s">
        <v>4403</v>
      </c>
      <c r="O90" t="s">
        <v>1281</v>
      </c>
    </row>
    <row r="91" spans="1:15" x14ac:dyDescent="0.35">
      <c r="A91" t="s">
        <v>227</v>
      </c>
      <c r="B91" t="s">
        <v>228</v>
      </c>
      <c r="C91" t="s">
        <v>124</v>
      </c>
      <c r="D91" s="17">
        <v>45042</v>
      </c>
      <c r="E91">
        <v>22</v>
      </c>
      <c r="F91" t="s">
        <v>64</v>
      </c>
      <c r="G91" t="str">
        <f>VLOOKUP(Table_Query_from_OCE_REP4[[#This Row],[FMPORT]],Table_Query_from_OCE_REP_1[],2,)</f>
        <v>DUBAI, UAE</v>
      </c>
      <c r="H91" t="s">
        <v>32</v>
      </c>
      <c r="I91" t="str">
        <f>VLOOKUP(Table_Query_from_OCE_REP4[[#This Row],[TOPORT]],Table_Query_from_OCE_REP_1[[PCODE]:[PNAME]],2,)</f>
        <v>SINGAPORE, SINGAPORE</v>
      </c>
      <c r="J91" t="str">
        <f>_xlfn.CONCAT(Table_Query_from_OCE_REP4[[#This Row],[FMPORT]],"/",Table_Query_from_OCE_REP4[[#This Row],[TOPORT]])</f>
        <v>DXB/SIN</v>
      </c>
      <c r="K91" t="str">
        <f>_xlfn.CONCAT(Table_Query_from_OCE_REP4[[#This Row],[FM NAME]],"/",Table_Query_from_OCE_REP4[[#This Row],[TO NAME]])</f>
        <v>DUBAI, UAE/SINGAPORE, SINGAPORE</v>
      </c>
      <c r="M91" t="s">
        <v>1449</v>
      </c>
      <c r="N91" t="s">
        <v>1450</v>
      </c>
      <c r="O91" t="s">
        <v>28</v>
      </c>
    </row>
    <row r="92" spans="1:15" x14ac:dyDescent="0.35">
      <c r="A92" t="s">
        <v>229</v>
      </c>
      <c r="B92" t="s">
        <v>230</v>
      </c>
      <c r="C92" t="s">
        <v>124</v>
      </c>
      <c r="D92" s="17">
        <v>45064</v>
      </c>
      <c r="E92">
        <v>15</v>
      </c>
      <c r="F92" t="s">
        <v>32</v>
      </c>
      <c r="G92" t="str">
        <f>VLOOKUP(Table_Query_from_OCE_REP4[[#This Row],[FMPORT]],Table_Query_from_OCE_REP_1[],2,)</f>
        <v>SINGAPORE, SINGAPORE</v>
      </c>
      <c r="H92" t="s">
        <v>34</v>
      </c>
      <c r="I92" t="str">
        <f>VLOOKUP(Table_Query_from_OCE_REP4[[#This Row],[TOPORT]],Table_Query_from_OCE_REP_1[[PCODE]:[PNAME]],2,)</f>
        <v>BANGKOK, THAILAND</v>
      </c>
      <c r="J92" t="str">
        <f>_xlfn.CONCAT(Table_Query_from_OCE_REP4[[#This Row],[FMPORT]],"/",Table_Query_from_OCE_REP4[[#This Row],[TOPORT]])</f>
        <v>SIN/BNK</v>
      </c>
      <c r="K92" t="str">
        <f>_xlfn.CONCAT(Table_Query_from_OCE_REP4[[#This Row],[FM NAME]],"/",Table_Query_from_OCE_REP4[[#This Row],[TO NAME]])</f>
        <v>SINGAPORE, SINGAPORE/BANGKOK, THAILAND</v>
      </c>
      <c r="M92" t="s">
        <v>1451</v>
      </c>
      <c r="N92" t="s">
        <v>1452</v>
      </c>
      <c r="O92" t="s">
        <v>28</v>
      </c>
    </row>
    <row r="93" spans="1:15" x14ac:dyDescent="0.35">
      <c r="A93" t="s">
        <v>231</v>
      </c>
      <c r="B93" t="s">
        <v>232</v>
      </c>
      <c r="C93" t="s">
        <v>124</v>
      </c>
      <c r="D93" s="17">
        <v>45064</v>
      </c>
      <c r="E93">
        <v>33</v>
      </c>
      <c r="F93" t="s">
        <v>32</v>
      </c>
      <c r="G93" t="str">
        <f>VLOOKUP(Table_Query_from_OCE_REP4[[#This Row],[FMPORT]],Table_Query_from_OCE_REP_1[],2,)</f>
        <v>SINGAPORE, SINGAPORE</v>
      </c>
      <c r="H93" t="s">
        <v>131</v>
      </c>
      <c r="I93" t="str">
        <f>VLOOKUP(Table_Query_from_OCE_REP4[[#This Row],[TOPORT]],Table_Query_from_OCE_REP_1[[PCODE]:[PNAME]],2,)</f>
        <v>TOKYO, JAPAN</v>
      </c>
      <c r="J93" t="str">
        <f>_xlfn.CONCAT(Table_Query_from_OCE_REP4[[#This Row],[FMPORT]],"/",Table_Query_from_OCE_REP4[[#This Row],[TOPORT]])</f>
        <v>SIN/TOK</v>
      </c>
      <c r="K93" t="str">
        <f>_xlfn.CONCAT(Table_Query_from_OCE_REP4[[#This Row],[FM NAME]],"/",Table_Query_from_OCE_REP4[[#This Row],[TO NAME]])</f>
        <v>SINGAPORE, SINGAPORE/TOKYO, JAPAN</v>
      </c>
      <c r="M93" t="s">
        <v>1453</v>
      </c>
      <c r="N93" t="s">
        <v>1454</v>
      </c>
      <c r="O93" t="s">
        <v>1308</v>
      </c>
    </row>
    <row r="94" spans="1:15" x14ac:dyDescent="0.35">
      <c r="A94" t="s">
        <v>233</v>
      </c>
      <c r="B94" t="s">
        <v>234</v>
      </c>
      <c r="C94" t="s">
        <v>124</v>
      </c>
      <c r="D94" s="17">
        <v>45079</v>
      </c>
      <c r="E94">
        <v>18</v>
      </c>
      <c r="F94" t="s">
        <v>34</v>
      </c>
      <c r="G94" t="str">
        <f>VLOOKUP(Table_Query_from_OCE_REP4[[#This Row],[FMPORT]],Table_Query_from_OCE_REP_1[],2,)</f>
        <v>BANGKOK, THAILAND</v>
      </c>
      <c r="H94" t="s">
        <v>131</v>
      </c>
      <c r="I94" t="str">
        <f>VLOOKUP(Table_Query_from_OCE_REP4[[#This Row],[TOPORT]],Table_Query_from_OCE_REP_1[[PCODE]:[PNAME]],2,)</f>
        <v>TOKYO, JAPAN</v>
      </c>
      <c r="J94" t="str">
        <f>_xlfn.CONCAT(Table_Query_from_OCE_REP4[[#This Row],[FMPORT]],"/",Table_Query_from_OCE_REP4[[#This Row],[TOPORT]])</f>
        <v>BNK/TOK</v>
      </c>
      <c r="K94" t="str">
        <f>_xlfn.CONCAT(Table_Query_from_OCE_REP4[[#This Row],[FM NAME]],"/",Table_Query_from_OCE_REP4[[#This Row],[TO NAME]])</f>
        <v>BANGKOK, THAILAND/TOKYO, JAPAN</v>
      </c>
      <c r="M94" t="s">
        <v>34</v>
      </c>
      <c r="N94" t="s">
        <v>1455</v>
      </c>
      <c r="O94" t="s">
        <v>1448</v>
      </c>
    </row>
    <row r="95" spans="1:15" x14ac:dyDescent="0.35">
      <c r="A95" t="s">
        <v>235</v>
      </c>
      <c r="B95" t="s">
        <v>236</v>
      </c>
      <c r="C95" t="s">
        <v>124</v>
      </c>
      <c r="D95" s="17">
        <v>45079</v>
      </c>
      <c r="E95">
        <v>42</v>
      </c>
      <c r="F95" t="s">
        <v>34</v>
      </c>
      <c r="G95" t="str">
        <f>VLOOKUP(Table_Query_from_OCE_REP4[[#This Row],[FMPORT]],Table_Query_from_OCE_REP_1[],2,)</f>
        <v>BANGKOK, THAILAND</v>
      </c>
      <c r="H95" t="s">
        <v>50</v>
      </c>
      <c r="I95" t="str">
        <f>VLOOKUP(Table_Query_from_OCE_REP4[[#This Row],[TOPORT]],Table_Query_from_OCE_REP_1[[PCODE]:[PNAME]],2,)</f>
        <v>SAN FRANCISCO, CALIFORNIA</v>
      </c>
      <c r="J95" t="str">
        <f>_xlfn.CONCAT(Table_Query_from_OCE_REP4[[#This Row],[FMPORT]],"/",Table_Query_from_OCE_REP4[[#This Row],[TOPORT]])</f>
        <v>BNK/SFO</v>
      </c>
      <c r="K95" t="str">
        <f>_xlfn.CONCAT(Table_Query_from_OCE_REP4[[#This Row],[FM NAME]],"/",Table_Query_from_OCE_REP4[[#This Row],[TO NAME]])</f>
        <v>BANGKOK, THAILAND/SAN FRANCISCO, CALIFORNIA</v>
      </c>
      <c r="M95" t="s">
        <v>1456</v>
      </c>
      <c r="N95" t="s">
        <v>1457</v>
      </c>
      <c r="O95" t="s">
        <v>1308</v>
      </c>
    </row>
    <row r="96" spans="1:15" x14ac:dyDescent="0.35">
      <c r="A96" t="s">
        <v>237</v>
      </c>
      <c r="B96" t="s">
        <v>238</v>
      </c>
      <c r="C96" t="s">
        <v>124</v>
      </c>
      <c r="D96" s="17">
        <v>45097</v>
      </c>
      <c r="E96">
        <v>24</v>
      </c>
      <c r="F96" t="s">
        <v>131</v>
      </c>
      <c r="G96" t="str">
        <f>VLOOKUP(Table_Query_from_OCE_REP4[[#This Row],[FMPORT]],Table_Query_from_OCE_REP_1[],2,)</f>
        <v>TOKYO, JAPAN</v>
      </c>
      <c r="H96" t="s">
        <v>50</v>
      </c>
      <c r="I96" t="str">
        <f>VLOOKUP(Table_Query_from_OCE_REP4[[#This Row],[TOPORT]],Table_Query_from_OCE_REP_1[[PCODE]:[PNAME]],2,)</f>
        <v>SAN FRANCISCO, CALIFORNIA</v>
      </c>
      <c r="J96" t="str">
        <f>_xlfn.CONCAT(Table_Query_from_OCE_REP4[[#This Row],[FMPORT]],"/",Table_Query_from_OCE_REP4[[#This Row],[TOPORT]])</f>
        <v>TOK/SFO</v>
      </c>
      <c r="K96" t="str">
        <f>_xlfn.CONCAT(Table_Query_from_OCE_REP4[[#This Row],[FM NAME]],"/",Table_Query_from_OCE_REP4[[#This Row],[TO NAME]])</f>
        <v>TOKYO, JAPAN/SAN FRANCISCO, CALIFORNIA</v>
      </c>
      <c r="M96" t="s">
        <v>1458</v>
      </c>
      <c r="N96" t="s">
        <v>1459</v>
      </c>
      <c r="O96" t="s">
        <v>1320</v>
      </c>
    </row>
    <row r="97" spans="1:15" x14ac:dyDescent="0.35">
      <c r="A97" t="s">
        <v>239</v>
      </c>
      <c r="B97" t="s">
        <v>240</v>
      </c>
      <c r="C97" t="s">
        <v>124</v>
      </c>
      <c r="D97" s="17">
        <v>45097</v>
      </c>
      <c r="E97">
        <v>44</v>
      </c>
      <c r="F97" t="s">
        <v>131</v>
      </c>
      <c r="G97" t="str">
        <f>VLOOKUP(Table_Query_from_OCE_REP4[[#This Row],[FMPORT]],Table_Query_from_OCE_REP_1[],2,)</f>
        <v>TOKYO, JAPAN</v>
      </c>
      <c r="H97" t="s">
        <v>53</v>
      </c>
      <c r="I97" t="str">
        <f>VLOOKUP(Table_Query_from_OCE_REP4[[#This Row],[TOPORT]],Table_Query_from_OCE_REP_1[[PCODE]:[PNAME]],2,)</f>
        <v>NEW YORK, NEW YORK</v>
      </c>
      <c r="J97" t="str">
        <f>_xlfn.CONCAT(Table_Query_from_OCE_REP4[[#This Row],[FMPORT]],"/",Table_Query_from_OCE_REP4[[#This Row],[TOPORT]])</f>
        <v>TOK/NYC</v>
      </c>
      <c r="K97" t="str">
        <f>_xlfn.CONCAT(Table_Query_from_OCE_REP4[[#This Row],[FM NAME]],"/",Table_Query_from_OCE_REP4[[#This Row],[TO NAME]])</f>
        <v>TOKYO, JAPAN/NEW YORK, NEW YORK</v>
      </c>
      <c r="M97" t="s">
        <v>1460</v>
      </c>
      <c r="N97" t="s">
        <v>1461</v>
      </c>
      <c r="O97" t="s">
        <v>1462</v>
      </c>
    </row>
    <row r="98" spans="1:15" x14ac:dyDescent="0.35">
      <c r="A98" t="s">
        <v>241</v>
      </c>
      <c r="B98" t="s">
        <v>242</v>
      </c>
      <c r="C98" t="s">
        <v>124</v>
      </c>
      <c r="D98" s="17">
        <v>45120</v>
      </c>
      <c r="E98">
        <v>20</v>
      </c>
      <c r="F98" t="s">
        <v>50</v>
      </c>
      <c r="G98" t="str">
        <f>VLOOKUP(Table_Query_from_OCE_REP4[[#This Row],[FMPORT]],Table_Query_from_OCE_REP_1[],2,)</f>
        <v>SAN FRANCISCO, CALIFORNIA</v>
      </c>
      <c r="H98" t="s">
        <v>53</v>
      </c>
      <c r="I98" t="str">
        <f>VLOOKUP(Table_Query_from_OCE_REP4[[#This Row],[TOPORT]],Table_Query_from_OCE_REP_1[[PCODE]:[PNAME]],2,)</f>
        <v>NEW YORK, NEW YORK</v>
      </c>
      <c r="J98" t="str">
        <f>_xlfn.CONCAT(Table_Query_from_OCE_REP4[[#This Row],[FMPORT]],"/",Table_Query_from_OCE_REP4[[#This Row],[TOPORT]])</f>
        <v>SFO/NYC</v>
      </c>
      <c r="K98" t="str">
        <f>_xlfn.CONCAT(Table_Query_from_OCE_REP4[[#This Row],[FM NAME]],"/",Table_Query_from_OCE_REP4[[#This Row],[TO NAME]])</f>
        <v>SAN FRANCISCO, CALIFORNIA/NEW YORK, NEW YORK</v>
      </c>
      <c r="M98" t="s">
        <v>1463</v>
      </c>
      <c r="N98" t="s">
        <v>1464</v>
      </c>
      <c r="O98" t="s">
        <v>1281</v>
      </c>
    </row>
    <row r="99" spans="1:15" x14ac:dyDescent="0.35">
      <c r="A99" t="s">
        <v>243</v>
      </c>
      <c r="B99" t="s">
        <v>3003</v>
      </c>
      <c r="C99" t="s">
        <v>124</v>
      </c>
      <c r="D99" s="17">
        <v>45140</v>
      </c>
      <c r="E99">
        <v>11</v>
      </c>
      <c r="F99" t="s">
        <v>53</v>
      </c>
      <c r="G99" t="str">
        <f>VLOOKUP(Table_Query_from_OCE_REP4[[#This Row],[FMPORT]],Table_Query_from_OCE_REP_1[],2,)</f>
        <v>NEW YORK, NEW YORK</v>
      </c>
      <c r="H99" t="s">
        <v>62</v>
      </c>
      <c r="I99" t="str">
        <f>VLOOKUP(Table_Query_from_OCE_REP4[[#This Row],[TOPORT]],Table_Query_from_OCE_REP_1[[PCODE]:[PNAME]],2,)</f>
        <v>REYKJAVIK, ICELAND</v>
      </c>
      <c r="J99" t="str">
        <f>_xlfn.CONCAT(Table_Query_from_OCE_REP4[[#This Row],[FMPORT]],"/",Table_Query_from_OCE_REP4[[#This Row],[TOPORT]])</f>
        <v>NYC/REK</v>
      </c>
      <c r="K99" t="str">
        <f>_xlfn.CONCAT(Table_Query_from_OCE_REP4[[#This Row],[FM NAME]],"/",Table_Query_from_OCE_REP4[[#This Row],[TO NAME]])</f>
        <v>NEW YORK, NEW YORK/REYKJAVIK, ICELAND</v>
      </c>
      <c r="M99" t="s">
        <v>1465</v>
      </c>
      <c r="N99" t="s">
        <v>1466</v>
      </c>
      <c r="O99" t="s">
        <v>1308</v>
      </c>
    </row>
    <row r="100" spans="1:15" x14ac:dyDescent="0.35">
      <c r="A100" t="s">
        <v>3004</v>
      </c>
      <c r="B100" t="s">
        <v>245</v>
      </c>
      <c r="C100" t="s">
        <v>124</v>
      </c>
      <c r="D100" s="17">
        <v>45151</v>
      </c>
      <c r="E100">
        <v>17</v>
      </c>
      <c r="F100" t="s">
        <v>62</v>
      </c>
      <c r="G100" t="str">
        <f>VLOOKUP(Table_Query_from_OCE_REP4[[#This Row],[FMPORT]],Table_Query_from_OCE_REP_1[],2,)</f>
        <v>REYKJAVIK, ICELAND</v>
      </c>
      <c r="H100" t="s">
        <v>53</v>
      </c>
      <c r="I100" t="str">
        <f>VLOOKUP(Table_Query_from_OCE_REP4[[#This Row],[TOPORT]],Table_Query_from_OCE_REP_1[[PCODE]:[PNAME]],2,)</f>
        <v>NEW YORK, NEW YORK</v>
      </c>
      <c r="J100" t="str">
        <f>_xlfn.CONCAT(Table_Query_from_OCE_REP4[[#This Row],[FMPORT]],"/",Table_Query_from_OCE_REP4[[#This Row],[TOPORT]])</f>
        <v>REK/NYC</v>
      </c>
      <c r="K100" t="str">
        <f>_xlfn.CONCAT(Table_Query_from_OCE_REP4[[#This Row],[FM NAME]],"/",Table_Query_from_OCE_REP4[[#This Row],[TO NAME]])</f>
        <v>REYKJAVIK, ICELAND/NEW YORK, NEW YORK</v>
      </c>
      <c r="M100" t="s">
        <v>256</v>
      </c>
      <c r="N100" t="s">
        <v>1467</v>
      </c>
      <c r="O100" t="s">
        <v>1358</v>
      </c>
    </row>
    <row r="101" spans="1:15" x14ac:dyDescent="0.35">
      <c r="A101" t="s">
        <v>244</v>
      </c>
      <c r="B101" t="s">
        <v>245</v>
      </c>
      <c r="C101" t="s">
        <v>124</v>
      </c>
      <c r="D101" s="17">
        <v>45154</v>
      </c>
      <c r="E101">
        <v>14</v>
      </c>
      <c r="F101" t="s">
        <v>62</v>
      </c>
      <c r="G101" t="str">
        <f>VLOOKUP(Table_Query_from_OCE_REP4[[#This Row],[FMPORT]],Table_Query_from_OCE_REP_1[],2,)</f>
        <v>REYKJAVIK, ICELAND</v>
      </c>
      <c r="H101" t="s">
        <v>53</v>
      </c>
      <c r="I101" t="str">
        <f>VLOOKUP(Table_Query_from_OCE_REP4[[#This Row],[TOPORT]],Table_Query_from_OCE_REP_1[[PCODE]:[PNAME]],2,)</f>
        <v>NEW YORK, NEW YORK</v>
      </c>
      <c r="J101" t="str">
        <f>_xlfn.CONCAT(Table_Query_from_OCE_REP4[[#This Row],[FMPORT]],"/",Table_Query_from_OCE_REP4[[#This Row],[TOPORT]])</f>
        <v>REK/NYC</v>
      </c>
      <c r="K101" t="str">
        <f>_xlfn.CONCAT(Table_Query_from_OCE_REP4[[#This Row],[FM NAME]],"/",Table_Query_from_OCE_REP4[[#This Row],[TO NAME]])</f>
        <v>REYKJAVIK, ICELAND/NEW YORK, NEW YORK</v>
      </c>
      <c r="M101" t="s">
        <v>1468</v>
      </c>
      <c r="N101" t="s">
        <v>1469</v>
      </c>
      <c r="O101" t="s">
        <v>1315</v>
      </c>
    </row>
    <row r="102" spans="1:15" x14ac:dyDescent="0.35">
      <c r="A102" t="s">
        <v>246</v>
      </c>
      <c r="B102" t="s">
        <v>172</v>
      </c>
      <c r="C102" t="s">
        <v>124</v>
      </c>
      <c r="D102" s="17">
        <v>45168</v>
      </c>
      <c r="E102">
        <v>7</v>
      </c>
      <c r="F102" t="s">
        <v>53</v>
      </c>
      <c r="G102" t="str">
        <f>VLOOKUP(Table_Query_from_OCE_REP4[[#This Row],[FMPORT]],Table_Query_from_OCE_REP_1[],2,)</f>
        <v>NEW YORK, NEW YORK</v>
      </c>
      <c r="H102" t="s">
        <v>53</v>
      </c>
      <c r="I102" t="str">
        <f>VLOOKUP(Table_Query_from_OCE_REP4[[#This Row],[TOPORT]],Table_Query_from_OCE_REP_1[[PCODE]:[PNAME]],2,)</f>
        <v>NEW YORK, NEW YORK</v>
      </c>
      <c r="J102" t="str">
        <f>_xlfn.CONCAT(Table_Query_from_OCE_REP4[[#This Row],[FMPORT]],"/",Table_Query_from_OCE_REP4[[#This Row],[TOPORT]])</f>
        <v>NYC/NYC</v>
      </c>
      <c r="K102" t="str">
        <f>_xlfn.CONCAT(Table_Query_from_OCE_REP4[[#This Row],[FM NAME]],"/",Table_Query_from_OCE_REP4[[#This Row],[TO NAME]])</f>
        <v>NEW YORK, NEW YORK/NEW YORK, NEW YORK</v>
      </c>
      <c r="M102" t="s">
        <v>1470</v>
      </c>
      <c r="N102" t="s">
        <v>1471</v>
      </c>
      <c r="O102" t="s">
        <v>1343</v>
      </c>
    </row>
    <row r="103" spans="1:15" x14ac:dyDescent="0.35">
      <c r="A103" t="s">
        <v>247</v>
      </c>
      <c r="B103" t="s">
        <v>172</v>
      </c>
      <c r="C103" t="s">
        <v>124</v>
      </c>
      <c r="D103" s="17">
        <v>45175</v>
      </c>
      <c r="E103">
        <v>7</v>
      </c>
      <c r="F103" t="s">
        <v>53</v>
      </c>
      <c r="G103" t="str">
        <f>VLOOKUP(Table_Query_from_OCE_REP4[[#This Row],[FMPORT]],Table_Query_from_OCE_REP_1[],2,)</f>
        <v>NEW YORK, NEW YORK</v>
      </c>
      <c r="H103" t="s">
        <v>53</v>
      </c>
      <c r="I103" t="str">
        <f>VLOOKUP(Table_Query_from_OCE_REP4[[#This Row],[TOPORT]],Table_Query_from_OCE_REP_1[[PCODE]:[PNAME]],2,)</f>
        <v>NEW YORK, NEW YORK</v>
      </c>
      <c r="J103" t="str">
        <f>_xlfn.CONCAT(Table_Query_from_OCE_REP4[[#This Row],[FMPORT]],"/",Table_Query_from_OCE_REP4[[#This Row],[TOPORT]])</f>
        <v>NYC/NYC</v>
      </c>
      <c r="K103" t="str">
        <f>_xlfn.CONCAT(Table_Query_from_OCE_REP4[[#This Row],[FM NAME]],"/",Table_Query_from_OCE_REP4[[#This Row],[TO NAME]])</f>
        <v>NEW YORK, NEW YORK/NEW YORK, NEW YORK</v>
      </c>
      <c r="M103" t="s">
        <v>1472</v>
      </c>
      <c r="N103" t="s">
        <v>1473</v>
      </c>
      <c r="O103" t="s">
        <v>7</v>
      </c>
    </row>
    <row r="104" spans="1:15" x14ac:dyDescent="0.35">
      <c r="A104" t="s">
        <v>248</v>
      </c>
      <c r="B104" t="s">
        <v>172</v>
      </c>
      <c r="C104" t="s">
        <v>124</v>
      </c>
      <c r="D104" s="17">
        <v>45182</v>
      </c>
      <c r="E104">
        <v>7</v>
      </c>
      <c r="F104" t="s">
        <v>53</v>
      </c>
      <c r="G104" t="str">
        <f>VLOOKUP(Table_Query_from_OCE_REP4[[#This Row],[FMPORT]],Table_Query_from_OCE_REP_1[],2,)</f>
        <v>NEW YORK, NEW YORK</v>
      </c>
      <c r="H104" t="s">
        <v>53</v>
      </c>
      <c r="I104" t="str">
        <f>VLOOKUP(Table_Query_from_OCE_REP4[[#This Row],[TOPORT]],Table_Query_from_OCE_REP_1[[PCODE]:[PNAME]],2,)</f>
        <v>NEW YORK, NEW YORK</v>
      </c>
      <c r="J104" t="str">
        <f>_xlfn.CONCAT(Table_Query_from_OCE_REP4[[#This Row],[FMPORT]],"/",Table_Query_from_OCE_REP4[[#This Row],[TOPORT]])</f>
        <v>NYC/NYC</v>
      </c>
      <c r="K104" t="str">
        <f>_xlfn.CONCAT(Table_Query_from_OCE_REP4[[#This Row],[FM NAME]],"/",Table_Query_from_OCE_REP4[[#This Row],[TO NAME]])</f>
        <v>NEW YORK, NEW YORK/NEW YORK, NEW YORK</v>
      </c>
      <c r="M104" t="s">
        <v>1474</v>
      </c>
      <c r="N104" t="s">
        <v>1475</v>
      </c>
      <c r="O104" t="s">
        <v>1259</v>
      </c>
    </row>
    <row r="105" spans="1:15" x14ac:dyDescent="0.35">
      <c r="A105" t="s">
        <v>249</v>
      </c>
      <c r="B105" t="s">
        <v>172</v>
      </c>
      <c r="C105" t="s">
        <v>124</v>
      </c>
      <c r="D105" s="17">
        <v>45189</v>
      </c>
      <c r="E105">
        <v>7</v>
      </c>
      <c r="F105" t="s">
        <v>53</v>
      </c>
      <c r="G105" t="str">
        <f>VLOOKUP(Table_Query_from_OCE_REP4[[#This Row],[FMPORT]],Table_Query_from_OCE_REP_1[],2,)</f>
        <v>NEW YORK, NEW YORK</v>
      </c>
      <c r="H105" t="s">
        <v>53</v>
      </c>
      <c r="I105" t="str">
        <f>VLOOKUP(Table_Query_from_OCE_REP4[[#This Row],[TOPORT]],Table_Query_from_OCE_REP_1[[PCODE]:[PNAME]],2,)</f>
        <v>NEW YORK, NEW YORK</v>
      </c>
      <c r="J105" t="str">
        <f>_xlfn.CONCAT(Table_Query_from_OCE_REP4[[#This Row],[FMPORT]],"/",Table_Query_from_OCE_REP4[[#This Row],[TOPORT]])</f>
        <v>NYC/NYC</v>
      </c>
      <c r="K105" t="str">
        <f>_xlfn.CONCAT(Table_Query_from_OCE_REP4[[#This Row],[FM NAME]],"/",Table_Query_from_OCE_REP4[[#This Row],[TO NAME]])</f>
        <v>NEW YORK, NEW YORK/NEW YORK, NEW YORK</v>
      </c>
      <c r="M105" t="s">
        <v>1476</v>
      </c>
      <c r="N105" t="s">
        <v>1477</v>
      </c>
      <c r="O105" t="s">
        <v>1361</v>
      </c>
    </row>
    <row r="106" spans="1:15" x14ac:dyDescent="0.35">
      <c r="A106" t="s">
        <v>250</v>
      </c>
      <c r="B106" t="s">
        <v>251</v>
      </c>
      <c r="C106" t="s">
        <v>124</v>
      </c>
      <c r="D106" s="17">
        <v>45189</v>
      </c>
      <c r="E106">
        <v>18</v>
      </c>
      <c r="F106" t="s">
        <v>53</v>
      </c>
      <c r="G106" t="str">
        <f>VLOOKUP(Table_Query_from_OCE_REP4[[#This Row],[FMPORT]],Table_Query_from_OCE_REP_1[],2,)</f>
        <v>NEW YORK, NEW YORK</v>
      </c>
      <c r="H106" t="s">
        <v>67</v>
      </c>
      <c r="I106" t="str">
        <f>VLOOKUP(Table_Query_from_OCE_REP4[[#This Row],[TOPORT]],Table_Query_from_OCE_REP_1[[PCODE]:[PNAME]],2,)</f>
        <v>MONTREAL, QUEBEC</v>
      </c>
      <c r="J106" t="str">
        <f>_xlfn.CONCAT(Table_Query_from_OCE_REP4[[#This Row],[FMPORT]],"/",Table_Query_from_OCE_REP4[[#This Row],[TOPORT]])</f>
        <v>NYC/YUL</v>
      </c>
      <c r="K106" t="str">
        <f>_xlfn.CONCAT(Table_Query_from_OCE_REP4[[#This Row],[FM NAME]],"/",Table_Query_from_OCE_REP4[[#This Row],[TO NAME]])</f>
        <v>NEW YORK, NEW YORK/MONTREAL, QUEBEC</v>
      </c>
      <c r="M106" t="s">
        <v>1478</v>
      </c>
      <c r="N106" t="s">
        <v>1479</v>
      </c>
      <c r="O106" t="s">
        <v>27</v>
      </c>
    </row>
    <row r="107" spans="1:15" x14ac:dyDescent="0.35">
      <c r="A107" t="s">
        <v>252</v>
      </c>
      <c r="B107" t="s">
        <v>253</v>
      </c>
      <c r="C107" t="s">
        <v>124</v>
      </c>
      <c r="D107" s="17">
        <v>45196</v>
      </c>
      <c r="E107">
        <v>11</v>
      </c>
      <c r="F107" t="s">
        <v>53</v>
      </c>
      <c r="G107" t="str">
        <f>VLOOKUP(Table_Query_from_OCE_REP4[[#This Row],[FMPORT]],Table_Query_from_OCE_REP_1[],2,)</f>
        <v>NEW YORK, NEW YORK</v>
      </c>
      <c r="H107" t="s">
        <v>67</v>
      </c>
      <c r="I107" t="str">
        <f>VLOOKUP(Table_Query_from_OCE_REP4[[#This Row],[TOPORT]],Table_Query_from_OCE_REP_1[[PCODE]:[PNAME]],2,)</f>
        <v>MONTREAL, QUEBEC</v>
      </c>
      <c r="J107" t="str">
        <f>_xlfn.CONCAT(Table_Query_from_OCE_REP4[[#This Row],[FMPORT]],"/",Table_Query_from_OCE_REP4[[#This Row],[TOPORT]])</f>
        <v>NYC/YUL</v>
      </c>
      <c r="K107" t="str">
        <f>_xlfn.CONCAT(Table_Query_from_OCE_REP4[[#This Row],[FM NAME]],"/",Table_Query_from_OCE_REP4[[#This Row],[TO NAME]])</f>
        <v>NEW YORK, NEW YORK/MONTREAL, QUEBEC</v>
      </c>
      <c r="M107" t="s">
        <v>1480</v>
      </c>
      <c r="N107" t="s">
        <v>1481</v>
      </c>
      <c r="O107" t="s">
        <v>1482</v>
      </c>
    </row>
    <row r="108" spans="1:15" x14ac:dyDescent="0.35">
      <c r="A108" t="s">
        <v>254</v>
      </c>
      <c r="B108" t="s">
        <v>255</v>
      </c>
      <c r="C108" t="s">
        <v>124</v>
      </c>
      <c r="D108" s="17">
        <v>45207</v>
      </c>
      <c r="E108">
        <v>11</v>
      </c>
      <c r="F108" t="s">
        <v>67</v>
      </c>
      <c r="G108" t="str">
        <f>VLOOKUP(Table_Query_from_OCE_REP4[[#This Row],[FMPORT]],Table_Query_from_OCE_REP_1[],2,)</f>
        <v>MONTREAL, QUEBEC</v>
      </c>
      <c r="H108" t="s">
        <v>256</v>
      </c>
      <c r="I108" t="str">
        <f>VLOOKUP(Table_Query_from_OCE_REP4[[#This Row],[TOPORT]],Table_Query_from_OCE_REP_1[[PCODE]:[PNAME]],2,)</f>
        <v>BOSTON, MASSACHUSETTS</v>
      </c>
      <c r="J108" t="str">
        <f>_xlfn.CONCAT(Table_Query_from_OCE_REP4[[#This Row],[FMPORT]],"/",Table_Query_from_OCE_REP4[[#This Row],[TOPORT]])</f>
        <v>YUL/BOS</v>
      </c>
      <c r="K108" t="str">
        <f>_xlfn.CONCAT(Table_Query_from_OCE_REP4[[#This Row],[FM NAME]],"/",Table_Query_from_OCE_REP4[[#This Row],[TO NAME]])</f>
        <v>MONTREAL, QUEBEC/BOSTON, MASSACHUSETTS</v>
      </c>
      <c r="M108" t="s">
        <v>1483</v>
      </c>
      <c r="N108" t="s">
        <v>1484</v>
      </c>
      <c r="O108" t="s">
        <v>1485</v>
      </c>
    </row>
    <row r="109" spans="1:15" x14ac:dyDescent="0.35">
      <c r="A109" t="s">
        <v>257</v>
      </c>
      <c r="B109" t="s">
        <v>258</v>
      </c>
      <c r="C109" t="s">
        <v>124</v>
      </c>
      <c r="D109" s="17">
        <v>45218</v>
      </c>
      <c r="E109">
        <v>11</v>
      </c>
      <c r="F109" t="s">
        <v>256</v>
      </c>
      <c r="G109" t="str">
        <f>VLOOKUP(Table_Query_from_OCE_REP4[[#This Row],[FMPORT]],Table_Query_from_OCE_REP_1[],2,)</f>
        <v>BOSTON, MASSACHUSETTS</v>
      </c>
      <c r="H109" t="s">
        <v>67</v>
      </c>
      <c r="I109" t="str">
        <f>VLOOKUP(Table_Query_from_OCE_REP4[[#This Row],[TOPORT]],Table_Query_from_OCE_REP_1[[PCODE]:[PNAME]],2,)</f>
        <v>MONTREAL, QUEBEC</v>
      </c>
      <c r="J109" t="str">
        <f>_xlfn.CONCAT(Table_Query_from_OCE_REP4[[#This Row],[FMPORT]],"/",Table_Query_from_OCE_REP4[[#This Row],[TOPORT]])</f>
        <v>BOS/YUL</v>
      </c>
      <c r="K109" t="str">
        <f>_xlfn.CONCAT(Table_Query_from_OCE_REP4[[#This Row],[FM NAME]],"/",Table_Query_from_OCE_REP4[[#This Row],[TO NAME]])</f>
        <v>BOSTON, MASSACHUSETTS/MONTREAL, QUEBEC</v>
      </c>
      <c r="M109" t="s">
        <v>1486</v>
      </c>
      <c r="N109" t="s">
        <v>1487</v>
      </c>
      <c r="O109" t="s">
        <v>1308</v>
      </c>
    </row>
    <row r="110" spans="1:15" x14ac:dyDescent="0.35">
      <c r="A110" t="s">
        <v>259</v>
      </c>
      <c r="B110" t="s">
        <v>258</v>
      </c>
      <c r="C110" t="s">
        <v>124</v>
      </c>
      <c r="D110" s="17">
        <v>45229</v>
      </c>
      <c r="E110">
        <v>11</v>
      </c>
      <c r="F110" t="s">
        <v>67</v>
      </c>
      <c r="G110" t="str">
        <f>VLOOKUP(Table_Query_from_OCE_REP4[[#This Row],[FMPORT]],Table_Query_from_OCE_REP_1[],2,)</f>
        <v>MONTREAL, QUEBEC</v>
      </c>
      <c r="H110" t="s">
        <v>256</v>
      </c>
      <c r="I110" t="str">
        <f>VLOOKUP(Table_Query_from_OCE_REP4[[#This Row],[TOPORT]],Table_Query_from_OCE_REP_1[[PCODE]:[PNAME]],2,)</f>
        <v>BOSTON, MASSACHUSETTS</v>
      </c>
      <c r="J110" t="str">
        <f>_xlfn.CONCAT(Table_Query_from_OCE_REP4[[#This Row],[FMPORT]],"/",Table_Query_from_OCE_REP4[[#This Row],[TOPORT]])</f>
        <v>YUL/BOS</v>
      </c>
      <c r="K110" t="str">
        <f>_xlfn.CONCAT(Table_Query_from_OCE_REP4[[#This Row],[FM NAME]],"/",Table_Query_from_OCE_REP4[[#This Row],[TO NAME]])</f>
        <v>MONTREAL, QUEBEC/BOSTON, MASSACHUSETTS</v>
      </c>
      <c r="M110" t="s">
        <v>1488</v>
      </c>
      <c r="N110" t="s">
        <v>1489</v>
      </c>
      <c r="O110" t="s">
        <v>28</v>
      </c>
    </row>
    <row r="111" spans="1:15" x14ac:dyDescent="0.35">
      <c r="A111" t="s">
        <v>260</v>
      </c>
      <c r="B111" t="s">
        <v>261</v>
      </c>
      <c r="C111" t="s">
        <v>124</v>
      </c>
      <c r="D111" s="17">
        <v>45229</v>
      </c>
      <c r="E111">
        <v>26</v>
      </c>
      <c r="F111" t="s">
        <v>67</v>
      </c>
      <c r="G111" t="str">
        <f>VLOOKUP(Table_Query_from_OCE_REP4[[#This Row],[FMPORT]],Table_Query_from_OCE_REP_1[],2,)</f>
        <v>MONTREAL, QUEBEC</v>
      </c>
      <c r="H111" t="s">
        <v>45</v>
      </c>
      <c r="I111" t="str">
        <f>VLOOKUP(Table_Query_from_OCE_REP4[[#This Row],[TOPORT]],Table_Query_from_OCE_REP_1[[PCODE]:[PNAME]],2,)</f>
        <v>BRIDGETOWN, BARBADOS</v>
      </c>
      <c r="J111" t="str">
        <f>_xlfn.CONCAT(Table_Query_from_OCE_REP4[[#This Row],[FMPORT]],"/",Table_Query_from_OCE_REP4[[#This Row],[TOPORT]])</f>
        <v>YUL/BGI</v>
      </c>
      <c r="K111" t="str">
        <f>_xlfn.CONCAT(Table_Query_from_OCE_REP4[[#This Row],[FM NAME]],"/",Table_Query_from_OCE_REP4[[#This Row],[TO NAME]])</f>
        <v>MONTREAL, QUEBEC/BRIDGETOWN, BARBADOS</v>
      </c>
      <c r="M111" t="s">
        <v>42</v>
      </c>
      <c r="N111" t="s">
        <v>1490</v>
      </c>
      <c r="O111" t="s">
        <v>1491</v>
      </c>
    </row>
    <row r="112" spans="1:15" x14ac:dyDescent="0.35">
      <c r="A112" t="s">
        <v>262</v>
      </c>
      <c r="B112" t="s">
        <v>263</v>
      </c>
      <c r="C112" t="s">
        <v>124</v>
      </c>
      <c r="D112" s="17">
        <v>45240</v>
      </c>
      <c r="E112">
        <v>15</v>
      </c>
      <c r="F112" t="s">
        <v>256</v>
      </c>
      <c r="G112" t="str">
        <f>VLOOKUP(Table_Query_from_OCE_REP4[[#This Row],[FMPORT]],Table_Query_from_OCE_REP_1[],2,)</f>
        <v>BOSTON, MASSACHUSETTS</v>
      </c>
      <c r="H112" t="s">
        <v>45</v>
      </c>
      <c r="I112" t="str">
        <f>VLOOKUP(Table_Query_from_OCE_REP4[[#This Row],[TOPORT]],Table_Query_from_OCE_REP_1[[PCODE]:[PNAME]],2,)</f>
        <v>BRIDGETOWN, BARBADOS</v>
      </c>
      <c r="J112" t="str">
        <f>_xlfn.CONCAT(Table_Query_from_OCE_REP4[[#This Row],[FMPORT]],"/",Table_Query_from_OCE_REP4[[#This Row],[TOPORT]])</f>
        <v>BOS/BGI</v>
      </c>
      <c r="K112" t="str">
        <f>_xlfn.CONCAT(Table_Query_from_OCE_REP4[[#This Row],[FM NAME]],"/",Table_Query_from_OCE_REP4[[#This Row],[TO NAME]])</f>
        <v>BOSTON, MASSACHUSETTS/BRIDGETOWN, BARBADOS</v>
      </c>
      <c r="M112" t="s">
        <v>1492</v>
      </c>
      <c r="N112" t="s">
        <v>1493</v>
      </c>
      <c r="O112" t="s">
        <v>1281</v>
      </c>
    </row>
    <row r="113" spans="1:15" x14ac:dyDescent="0.35">
      <c r="A113" t="s">
        <v>3005</v>
      </c>
      <c r="B113" t="s">
        <v>3006</v>
      </c>
      <c r="C113" t="s">
        <v>124</v>
      </c>
      <c r="D113" s="17">
        <v>45255</v>
      </c>
      <c r="E113">
        <v>10</v>
      </c>
      <c r="F113" t="s">
        <v>45</v>
      </c>
      <c r="G113" t="str">
        <f>VLOOKUP(Table_Query_from_OCE_REP4[[#This Row],[FMPORT]],Table_Query_from_OCE_REP_1[],2,)</f>
        <v>BRIDGETOWN, BARBADOS</v>
      </c>
      <c r="H113" t="s">
        <v>45</v>
      </c>
      <c r="I113" t="str">
        <f>VLOOKUP(Table_Query_from_OCE_REP4[[#This Row],[TOPORT]],Table_Query_from_OCE_REP_1[[PCODE]:[PNAME]],2,)</f>
        <v>BRIDGETOWN, BARBADOS</v>
      </c>
      <c r="J113" t="str">
        <f>_xlfn.CONCAT(Table_Query_from_OCE_REP4[[#This Row],[FMPORT]],"/",Table_Query_from_OCE_REP4[[#This Row],[TOPORT]])</f>
        <v>BGI/BGI</v>
      </c>
      <c r="K113" t="str">
        <f>_xlfn.CONCAT(Table_Query_from_OCE_REP4[[#This Row],[FM NAME]],"/",Table_Query_from_OCE_REP4[[#This Row],[TO NAME]])</f>
        <v>BRIDGETOWN, BARBADOS/BRIDGETOWN, BARBADOS</v>
      </c>
      <c r="M113" t="s">
        <v>1494</v>
      </c>
      <c r="N113" t="s">
        <v>1495</v>
      </c>
      <c r="O113" t="s">
        <v>28</v>
      </c>
    </row>
    <row r="114" spans="1:15" x14ac:dyDescent="0.35">
      <c r="A114" t="s">
        <v>3007</v>
      </c>
      <c r="B114" t="s">
        <v>3008</v>
      </c>
      <c r="C114" t="s">
        <v>124</v>
      </c>
      <c r="D114" s="17">
        <v>45265</v>
      </c>
      <c r="E114">
        <v>12</v>
      </c>
      <c r="F114" t="s">
        <v>45</v>
      </c>
      <c r="G114" t="str">
        <f>VLOOKUP(Table_Query_from_OCE_REP4[[#This Row],[FMPORT]],Table_Query_from_OCE_REP_1[],2,)</f>
        <v>BRIDGETOWN, BARBADOS</v>
      </c>
      <c r="H114" t="s">
        <v>26</v>
      </c>
      <c r="I114" t="str">
        <f>VLOOKUP(Table_Query_from_OCE_REP4[[#This Row],[TOPORT]],Table_Query_from_OCE_REP_1[[PCODE]:[PNAME]],2,)</f>
        <v>MIAMI, FLORIDA</v>
      </c>
      <c r="J114" t="str">
        <f>_xlfn.CONCAT(Table_Query_from_OCE_REP4[[#This Row],[FMPORT]],"/",Table_Query_from_OCE_REP4[[#This Row],[TOPORT]])</f>
        <v>BGI/MIA</v>
      </c>
      <c r="K114" t="str">
        <f>_xlfn.CONCAT(Table_Query_from_OCE_REP4[[#This Row],[FM NAME]],"/",Table_Query_from_OCE_REP4[[#This Row],[TO NAME]])</f>
        <v>BRIDGETOWN, BARBADOS/MIAMI, FLORIDA</v>
      </c>
      <c r="M114" t="s">
        <v>1496</v>
      </c>
      <c r="N114" t="s">
        <v>1497</v>
      </c>
      <c r="O114" t="s">
        <v>1315</v>
      </c>
    </row>
    <row r="115" spans="1:15" x14ac:dyDescent="0.35">
      <c r="A115" t="s">
        <v>3009</v>
      </c>
      <c r="B115" t="s">
        <v>3010</v>
      </c>
      <c r="C115" t="s">
        <v>124</v>
      </c>
      <c r="D115" s="17">
        <v>45277</v>
      </c>
      <c r="E115">
        <v>12</v>
      </c>
      <c r="F115" t="s">
        <v>26</v>
      </c>
      <c r="G115" t="str">
        <f>VLOOKUP(Table_Query_from_OCE_REP4[[#This Row],[FMPORT]],Table_Query_from_OCE_REP_1[],2,)</f>
        <v>MIAMI, FLORIDA</v>
      </c>
      <c r="H115" t="s">
        <v>26</v>
      </c>
      <c r="I115" t="str">
        <f>VLOOKUP(Table_Query_from_OCE_REP4[[#This Row],[TOPORT]],Table_Query_from_OCE_REP_1[[PCODE]:[PNAME]],2,)</f>
        <v>MIAMI, FLORIDA</v>
      </c>
      <c r="J115" t="str">
        <f>_xlfn.CONCAT(Table_Query_from_OCE_REP4[[#This Row],[FMPORT]],"/",Table_Query_from_OCE_REP4[[#This Row],[TOPORT]])</f>
        <v>MIA/MIA</v>
      </c>
      <c r="K115" t="str">
        <f>_xlfn.CONCAT(Table_Query_from_OCE_REP4[[#This Row],[FM NAME]],"/",Table_Query_from_OCE_REP4[[#This Row],[TO NAME]])</f>
        <v>MIAMI, FLORIDA/MIAMI, FLORIDA</v>
      </c>
      <c r="M115" t="s">
        <v>1498</v>
      </c>
      <c r="N115" t="s">
        <v>1499</v>
      </c>
      <c r="O115" t="s">
        <v>1500</v>
      </c>
    </row>
    <row r="116" spans="1:15" x14ac:dyDescent="0.35">
      <c r="A116" t="s">
        <v>264</v>
      </c>
      <c r="B116" t="s">
        <v>265</v>
      </c>
      <c r="C116" t="s">
        <v>124</v>
      </c>
      <c r="D116" s="17">
        <v>45289</v>
      </c>
      <c r="E116">
        <v>16</v>
      </c>
      <c r="F116" t="s">
        <v>26</v>
      </c>
      <c r="G116" t="str">
        <f>VLOOKUP(Table_Query_from_OCE_REP4[[#This Row],[FMPORT]],Table_Query_from_OCE_REP_1[],2,)</f>
        <v>MIAMI, FLORIDA</v>
      </c>
      <c r="H116" t="s">
        <v>44</v>
      </c>
      <c r="I116" t="str">
        <f>VLOOKUP(Table_Query_from_OCE_REP4[[#This Row],[TOPORT]],Table_Query_from_OCE_REP_1[[PCODE]:[PNAME]],2,)</f>
        <v>LOS ANGELES, CALIFORNIA</v>
      </c>
      <c r="J116" t="str">
        <f>_xlfn.CONCAT(Table_Query_from_OCE_REP4[[#This Row],[FMPORT]],"/",Table_Query_from_OCE_REP4[[#This Row],[TOPORT]])</f>
        <v>MIA/LAX</v>
      </c>
      <c r="K116" t="str">
        <f>_xlfn.CONCAT(Table_Query_from_OCE_REP4[[#This Row],[FM NAME]],"/",Table_Query_from_OCE_REP4[[#This Row],[TO NAME]])</f>
        <v>MIAMI, FLORIDA/LOS ANGELES, CALIFORNIA</v>
      </c>
      <c r="M116" t="s">
        <v>1501</v>
      </c>
      <c r="N116" t="s">
        <v>1502</v>
      </c>
      <c r="O116" t="s">
        <v>1503</v>
      </c>
    </row>
    <row r="117" spans="1:15" x14ac:dyDescent="0.35">
      <c r="A117" t="s">
        <v>266</v>
      </c>
      <c r="B117" t="s">
        <v>267</v>
      </c>
      <c r="C117" t="s">
        <v>124</v>
      </c>
      <c r="D117" s="17">
        <v>45289</v>
      </c>
      <c r="E117">
        <v>196</v>
      </c>
      <c r="F117" t="s">
        <v>26</v>
      </c>
      <c r="G117" t="str">
        <f>VLOOKUP(Table_Query_from_OCE_REP4[[#This Row],[FMPORT]],Table_Query_from_OCE_REP_1[],2,)</f>
        <v>MIAMI, FLORIDA</v>
      </c>
      <c r="H117" t="s">
        <v>53</v>
      </c>
      <c r="I117" t="str">
        <f>VLOOKUP(Table_Query_from_OCE_REP4[[#This Row],[TOPORT]],Table_Query_from_OCE_REP_1[[PCODE]:[PNAME]],2,)</f>
        <v>NEW YORK, NEW YORK</v>
      </c>
      <c r="J117" t="str">
        <f>_xlfn.CONCAT(Table_Query_from_OCE_REP4[[#This Row],[FMPORT]],"/",Table_Query_from_OCE_REP4[[#This Row],[TOPORT]])</f>
        <v>MIA/NYC</v>
      </c>
      <c r="K117" t="str">
        <f>_xlfn.CONCAT(Table_Query_from_OCE_REP4[[#This Row],[FM NAME]],"/",Table_Query_from_OCE_REP4[[#This Row],[TO NAME]])</f>
        <v>MIAMI, FLORIDA/NEW YORK, NEW YORK</v>
      </c>
      <c r="M117" t="s">
        <v>1504</v>
      </c>
      <c r="N117" t="s">
        <v>1505</v>
      </c>
      <c r="O117" t="s">
        <v>1270</v>
      </c>
    </row>
    <row r="118" spans="1:15" x14ac:dyDescent="0.35">
      <c r="A118" t="s">
        <v>268</v>
      </c>
      <c r="B118" t="s">
        <v>269</v>
      </c>
      <c r="C118" t="s">
        <v>124</v>
      </c>
      <c r="D118" s="17">
        <v>45305</v>
      </c>
      <c r="E118">
        <v>30</v>
      </c>
      <c r="F118" t="s">
        <v>44</v>
      </c>
      <c r="G118" t="str">
        <f>VLOOKUP(Table_Query_from_OCE_REP4[[#This Row],[FMPORT]],Table_Query_from_OCE_REP_1[],2,)</f>
        <v>LOS ANGELES, CALIFORNIA</v>
      </c>
      <c r="H118" t="s">
        <v>35</v>
      </c>
      <c r="I118" t="str">
        <f>VLOOKUP(Table_Query_from_OCE_REP4[[#This Row],[TOPORT]],Table_Query_from_OCE_REP_1[[PCODE]:[PNAME]],2,)</f>
        <v>AUCKLAND, NEW ZEALAND</v>
      </c>
      <c r="J118" t="str">
        <f>_xlfn.CONCAT(Table_Query_from_OCE_REP4[[#This Row],[FMPORT]],"/",Table_Query_from_OCE_REP4[[#This Row],[TOPORT]])</f>
        <v>LAX/AKL</v>
      </c>
      <c r="K118" t="str">
        <f>_xlfn.CONCAT(Table_Query_from_OCE_REP4[[#This Row],[FM NAME]],"/",Table_Query_from_OCE_REP4[[#This Row],[TO NAME]])</f>
        <v>LOS ANGELES, CALIFORNIA/AUCKLAND, NEW ZEALAND</v>
      </c>
      <c r="M118" t="s">
        <v>1506</v>
      </c>
      <c r="N118" t="s">
        <v>1507</v>
      </c>
      <c r="O118" t="s">
        <v>1379</v>
      </c>
    </row>
    <row r="119" spans="1:15" x14ac:dyDescent="0.35">
      <c r="A119" t="s">
        <v>270</v>
      </c>
      <c r="B119" t="s">
        <v>133</v>
      </c>
      <c r="C119" t="s">
        <v>124</v>
      </c>
      <c r="D119" s="17">
        <v>45305</v>
      </c>
      <c r="E119">
        <v>180</v>
      </c>
      <c r="F119" t="s">
        <v>44</v>
      </c>
      <c r="G119" t="str">
        <f>VLOOKUP(Table_Query_from_OCE_REP4[[#This Row],[FMPORT]],Table_Query_from_OCE_REP_1[],2,)</f>
        <v>LOS ANGELES, CALIFORNIA</v>
      </c>
      <c r="H119" t="s">
        <v>53</v>
      </c>
      <c r="I119" t="str">
        <f>VLOOKUP(Table_Query_from_OCE_REP4[[#This Row],[TOPORT]],Table_Query_from_OCE_REP_1[[PCODE]:[PNAME]],2,)</f>
        <v>NEW YORK, NEW YORK</v>
      </c>
      <c r="J119" t="str">
        <f>_xlfn.CONCAT(Table_Query_from_OCE_REP4[[#This Row],[FMPORT]],"/",Table_Query_from_OCE_REP4[[#This Row],[TOPORT]])</f>
        <v>LAX/NYC</v>
      </c>
      <c r="K119" t="str">
        <f>_xlfn.CONCAT(Table_Query_from_OCE_REP4[[#This Row],[FM NAME]],"/",Table_Query_from_OCE_REP4[[#This Row],[TO NAME]])</f>
        <v>LOS ANGELES, CALIFORNIA/NEW YORK, NEW YORK</v>
      </c>
      <c r="M119" t="s">
        <v>1508</v>
      </c>
      <c r="N119" t="s">
        <v>1509</v>
      </c>
      <c r="O119" t="s">
        <v>1408</v>
      </c>
    </row>
    <row r="120" spans="1:15" x14ac:dyDescent="0.35">
      <c r="A120" t="s">
        <v>271</v>
      </c>
      <c r="B120" t="s">
        <v>272</v>
      </c>
      <c r="C120" t="s">
        <v>124</v>
      </c>
      <c r="D120" s="17">
        <v>45335</v>
      </c>
      <c r="E120">
        <v>10</v>
      </c>
      <c r="F120" t="s">
        <v>35</v>
      </c>
      <c r="G120" t="str">
        <f>VLOOKUP(Table_Query_from_OCE_REP4[[#This Row],[FMPORT]],Table_Query_from_OCE_REP_1[],2,)</f>
        <v>AUCKLAND, NEW ZEALAND</v>
      </c>
      <c r="H120" t="s">
        <v>40</v>
      </c>
      <c r="I120" t="str">
        <f>VLOOKUP(Table_Query_from_OCE_REP4[[#This Row],[TOPORT]],Table_Query_from_OCE_REP_1[[PCODE]:[PNAME]],2,)</f>
        <v>SYDNEY, AUSTRALIA</v>
      </c>
      <c r="J120" t="str">
        <f>_xlfn.CONCAT(Table_Query_from_OCE_REP4[[#This Row],[FMPORT]],"/",Table_Query_from_OCE_REP4[[#This Row],[TOPORT]])</f>
        <v>AKL/SYD</v>
      </c>
      <c r="K120" t="str">
        <f>_xlfn.CONCAT(Table_Query_from_OCE_REP4[[#This Row],[FM NAME]],"/",Table_Query_from_OCE_REP4[[#This Row],[TO NAME]])</f>
        <v>AUCKLAND, NEW ZEALAND/SYDNEY, AUSTRALIA</v>
      </c>
      <c r="M120" t="s">
        <v>1510</v>
      </c>
      <c r="N120" t="s">
        <v>1511</v>
      </c>
      <c r="O120" t="s">
        <v>1403</v>
      </c>
    </row>
    <row r="121" spans="1:15" x14ac:dyDescent="0.35">
      <c r="A121" t="s">
        <v>273</v>
      </c>
      <c r="B121" t="s">
        <v>274</v>
      </c>
      <c r="C121" t="s">
        <v>124</v>
      </c>
      <c r="D121" s="17">
        <v>45345</v>
      </c>
      <c r="E121">
        <v>15</v>
      </c>
      <c r="F121" t="s">
        <v>40</v>
      </c>
      <c r="G121" t="str">
        <f>VLOOKUP(Table_Query_from_OCE_REP4[[#This Row],[FMPORT]],Table_Query_from_OCE_REP_1[],2,)</f>
        <v>SYDNEY, AUSTRALIA</v>
      </c>
      <c r="H121" t="s">
        <v>66</v>
      </c>
      <c r="I121" t="str">
        <f>VLOOKUP(Table_Query_from_OCE_REP4[[#This Row],[TOPORT]],Table_Query_from_OCE_REP_1[[PCODE]:[PNAME]],2,)</f>
        <v>BALI (BENOA), INDONESIA</v>
      </c>
      <c r="J121" t="str">
        <f>_xlfn.CONCAT(Table_Query_from_OCE_REP4[[#This Row],[FMPORT]],"/",Table_Query_from_OCE_REP4[[#This Row],[TOPORT]])</f>
        <v>SYD/BAJ</v>
      </c>
      <c r="K121" t="str">
        <f>_xlfn.CONCAT(Table_Query_from_OCE_REP4[[#This Row],[FM NAME]],"/",Table_Query_from_OCE_REP4[[#This Row],[TO NAME]])</f>
        <v>SYDNEY, AUSTRALIA/BALI (BENOA), INDONESIA</v>
      </c>
      <c r="M121" t="s">
        <v>1512</v>
      </c>
      <c r="N121" t="s">
        <v>1513</v>
      </c>
      <c r="O121" t="s">
        <v>1270</v>
      </c>
    </row>
    <row r="122" spans="1:15" x14ac:dyDescent="0.35">
      <c r="A122" t="s">
        <v>275</v>
      </c>
      <c r="B122" t="s">
        <v>276</v>
      </c>
      <c r="C122" t="s">
        <v>124</v>
      </c>
      <c r="D122" s="17">
        <v>45360</v>
      </c>
      <c r="E122">
        <v>16</v>
      </c>
      <c r="F122" t="s">
        <v>66</v>
      </c>
      <c r="G122" t="str">
        <f>VLOOKUP(Table_Query_from_OCE_REP4[[#This Row],[FMPORT]],Table_Query_from_OCE_REP_1[],2,)</f>
        <v>BALI (BENOA), INDONESIA</v>
      </c>
      <c r="H122" t="s">
        <v>131</v>
      </c>
      <c r="I122" t="str">
        <f>VLOOKUP(Table_Query_from_OCE_REP4[[#This Row],[TOPORT]],Table_Query_from_OCE_REP_1[[PCODE]:[PNAME]],2,)</f>
        <v>TOKYO, JAPAN</v>
      </c>
      <c r="J122" t="str">
        <f>_xlfn.CONCAT(Table_Query_from_OCE_REP4[[#This Row],[FMPORT]],"/",Table_Query_from_OCE_REP4[[#This Row],[TOPORT]])</f>
        <v>BAJ/TOK</v>
      </c>
      <c r="K122" t="str">
        <f>_xlfn.CONCAT(Table_Query_from_OCE_REP4[[#This Row],[FM NAME]],"/",Table_Query_from_OCE_REP4[[#This Row],[TO NAME]])</f>
        <v>BALI (BENOA), INDONESIA/TOKYO, JAPAN</v>
      </c>
      <c r="M122" t="s">
        <v>1514</v>
      </c>
      <c r="N122" t="s">
        <v>1515</v>
      </c>
      <c r="O122" t="s">
        <v>1300</v>
      </c>
    </row>
    <row r="123" spans="1:15" x14ac:dyDescent="0.35">
      <c r="A123" t="s">
        <v>277</v>
      </c>
      <c r="B123" t="s">
        <v>278</v>
      </c>
      <c r="C123" t="s">
        <v>124</v>
      </c>
      <c r="D123" s="17">
        <v>45376</v>
      </c>
      <c r="E123">
        <v>14</v>
      </c>
      <c r="F123" t="s">
        <v>131</v>
      </c>
      <c r="G123" t="str">
        <f>VLOOKUP(Table_Query_from_OCE_REP4[[#This Row],[FMPORT]],Table_Query_from_OCE_REP_1[],2,)</f>
        <v>TOKYO, JAPAN</v>
      </c>
      <c r="H123" t="s">
        <v>33</v>
      </c>
      <c r="I123" t="str">
        <f>VLOOKUP(Table_Query_from_OCE_REP4[[#This Row],[TOPORT]],Table_Query_from_OCE_REP_1[[PCODE]:[PNAME]],2,)</f>
        <v>HONG KONG, CHINA</v>
      </c>
      <c r="J123" t="str">
        <f>_xlfn.CONCAT(Table_Query_from_OCE_REP4[[#This Row],[FMPORT]],"/",Table_Query_from_OCE_REP4[[#This Row],[TOPORT]])</f>
        <v>TOK/HKG</v>
      </c>
      <c r="K123" t="str">
        <f>_xlfn.CONCAT(Table_Query_from_OCE_REP4[[#This Row],[FM NAME]],"/",Table_Query_from_OCE_REP4[[#This Row],[TO NAME]])</f>
        <v>TOKYO, JAPAN/HONG KONG, CHINA</v>
      </c>
      <c r="M123" t="s">
        <v>1516</v>
      </c>
      <c r="N123" t="s">
        <v>1517</v>
      </c>
      <c r="O123" t="s">
        <v>1518</v>
      </c>
    </row>
    <row r="124" spans="1:15" x14ac:dyDescent="0.35">
      <c r="A124" t="s">
        <v>279</v>
      </c>
      <c r="B124" t="s">
        <v>280</v>
      </c>
      <c r="C124" t="s">
        <v>124</v>
      </c>
      <c r="D124" s="17">
        <v>45390</v>
      </c>
      <c r="E124">
        <v>15</v>
      </c>
      <c r="F124" t="s">
        <v>33</v>
      </c>
      <c r="G124" t="str">
        <f>VLOOKUP(Table_Query_from_OCE_REP4[[#This Row],[FMPORT]],Table_Query_from_OCE_REP_1[],2,)</f>
        <v>HONG KONG, CHINA</v>
      </c>
      <c r="H124" t="s">
        <v>32</v>
      </c>
      <c r="I124" t="str">
        <f>VLOOKUP(Table_Query_from_OCE_REP4[[#This Row],[TOPORT]],Table_Query_from_OCE_REP_1[[PCODE]:[PNAME]],2,)</f>
        <v>SINGAPORE, SINGAPORE</v>
      </c>
      <c r="J124" t="str">
        <f>_xlfn.CONCAT(Table_Query_from_OCE_REP4[[#This Row],[FMPORT]],"/",Table_Query_from_OCE_REP4[[#This Row],[TOPORT]])</f>
        <v>HKG/SIN</v>
      </c>
      <c r="K124" t="str">
        <f>_xlfn.CONCAT(Table_Query_from_OCE_REP4[[#This Row],[FM NAME]],"/",Table_Query_from_OCE_REP4[[#This Row],[TO NAME]])</f>
        <v>HONG KONG, CHINA/SINGAPORE, SINGAPORE</v>
      </c>
      <c r="M124" t="s">
        <v>3759</v>
      </c>
      <c r="N124" t="s">
        <v>3760</v>
      </c>
      <c r="O124" t="s">
        <v>1491</v>
      </c>
    </row>
    <row r="125" spans="1:15" x14ac:dyDescent="0.35">
      <c r="A125" t="s">
        <v>281</v>
      </c>
      <c r="B125" t="s">
        <v>282</v>
      </c>
      <c r="C125" t="s">
        <v>124</v>
      </c>
      <c r="D125" s="17">
        <v>45405</v>
      </c>
      <c r="E125">
        <v>20</v>
      </c>
      <c r="F125" t="s">
        <v>32</v>
      </c>
      <c r="G125" t="str">
        <f>VLOOKUP(Table_Query_from_OCE_REP4[[#This Row],[FMPORT]],Table_Query_from_OCE_REP_1[],2,)</f>
        <v>SINGAPORE, SINGAPORE</v>
      </c>
      <c r="H125" t="s">
        <v>64</v>
      </c>
      <c r="I125" t="str">
        <f>VLOOKUP(Table_Query_from_OCE_REP4[[#This Row],[TOPORT]],Table_Query_from_OCE_REP_1[[PCODE]:[PNAME]],2,)</f>
        <v>DUBAI, UAE</v>
      </c>
      <c r="J125" t="str">
        <f>_xlfn.CONCAT(Table_Query_from_OCE_REP4[[#This Row],[FMPORT]],"/",Table_Query_from_OCE_REP4[[#This Row],[TOPORT]])</f>
        <v>SIN/DXB</v>
      </c>
      <c r="K125" t="str">
        <f>_xlfn.CONCAT(Table_Query_from_OCE_REP4[[#This Row],[FM NAME]],"/",Table_Query_from_OCE_REP4[[#This Row],[TO NAME]])</f>
        <v>SINGAPORE, SINGAPORE/DUBAI, UAE</v>
      </c>
      <c r="M125" t="s">
        <v>1519</v>
      </c>
      <c r="N125" t="s">
        <v>1520</v>
      </c>
      <c r="O125" t="s">
        <v>1270</v>
      </c>
    </row>
    <row r="126" spans="1:15" x14ac:dyDescent="0.35">
      <c r="A126" t="s">
        <v>283</v>
      </c>
      <c r="B126" t="s">
        <v>4424</v>
      </c>
      <c r="C126" t="s">
        <v>124</v>
      </c>
      <c r="D126" s="17">
        <v>45425</v>
      </c>
      <c r="E126">
        <v>24</v>
      </c>
      <c r="F126" t="s">
        <v>64</v>
      </c>
      <c r="G126" t="str">
        <f>VLOOKUP(Table_Query_from_OCE_REP4[[#This Row],[FMPORT]],Table_Query_from_OCE_REP_1[],2,)</f>
        <v>DUBAI, UAE</v>
      </c>
      <c r="H126" t="s">
        <v>49</v>
      </c>
      <c r="I126" t="str">
        <f>VLOOKUP(Table_Query_from_OCE_REP4[[#This Row],[TOPORT]],Table_Query_from_OCE_REP_1[[PCODE]:[PNAME]],2,)</f>
        <v>BARCELONA, SPAIN</v>
      </c>
      <c r="J126" t="str">
        <f>_xlfn.CONCAT(Table_Query_from_OCE_REP4[[#This Row],[FMPORT]],"/",Table_Query_from_OCE_REP4[[#This Row],[TOPORT]])</f>
        <v>DXB/BCN</v>
      </c>
      <c r="K126" t="str">
        <f>_xlfn.CONCAT(Table_Query_from_OCE_REP4[[#This Row],[FM NAME]],"/",Table_Query_from_OCE_REP4[[#This Row],[TO NAME]])</f>
        <v>DUBAI, UAE/BARCELONA, SPAIN</v>
      </c>
      <c r="M126" t="s">
        <v>1521</v>
      </c>
      <c r="N126" t="s">
        <v>1522</v>
      </c>
      <c r="O126" t="s">
        <v>1287</v>
      </c>
    </row>
    <row r="127" spans="1:15" x14ac:dyDescent="0.35">
      <c r="A127" t="s">
        <v>284</v>
      </c>
      <c r="B127" t="s">
        <v>285</v>
      </c>
      <c r="C127" t="s">
        <v>124</v>
      </c>
      <c r="D127" s="17">
        <v>45449</v>
      </c>
      <c r="E127">
        <v>15</v>
      </c>
      <c r="F127" t="s">
        <v>49</v>
      </c>
      <c r="G127" t="str">
        <f>VLOOKUP(Table_Query_from_OCE_REP4[[#This Row],[FMPORT]],Table_Query_from_OCE_REP_1[],2,)</f>
        <v>BARCELONA, SPAIN</v>
      </c>
      <c r="H127" t="s">
        <v>60</v>
      </c>
      <c r="I127" t="str">
        <f>VLOOKUP(Table_Query_from_OCE_REP4[[#This Row],[TOPORT]],Table_Query_from_OCE_REP_1[[PCODE]:[PNAME]],2,)</f>
        <v>LONDON (SOUTHAMPTON), UK</v>
      </c>
      <c r="J127" t="str">
        <f>_xlfn.CONCAT(Table_Query_from_OCE_REP4[[#This Row],[FMPORT]],"/",Table_Query_from_OCE_REP4[[#This Row],[TOPORT]])</f>
        <v>BCN/SOU</v>
      </c>
      <c r="K127" t="str">
        <f>_xlfn.CONCAT(Table_Query_from_OCE_REP4[[#This Row],[FM NAME]],"/",Table_Query_from_OCE_REP4[[#This Row],[TO NAME]])</f>
        <v>BARCELONA, SPAIN/LONDON (SOUTHAMPTON), UK</v>
      </c>
      <c r="M127" t="s">
        <v>1523</v>
      </c>
      <c r="N127" t="s">
        <v>1524</v>
      </c>
      <c r="O127" t="s">
        <v>1358</v>
      </c>
    </row>
    <row r="128" spans="1:15" x14ac:dyDescent="0.35">
      <c r="A128" t="s">
        <v>286</v>
      </c>
      <c r="B128" t="s">
        <v>287</v>
      </c>
      <c r="C128" t="s">
        <v>124</v>
      </c>
      <c r="D128" s="17">
        <v>45464</v>
      </c>
      <c r="E128">
        <v>21</v>
      </c>
      <c r="F128" t="s">
        <v>60</v>
      </c>
      <c r="G128" t="str">
        <f>VLOOKUP(Table_Query_from_OCE_REP4[[#This Row],[FMPORT]],Table_Query_from_OCE_REP_1[],2,)</f>
        <v>LONDON (SOUTHAMPTON), UK</v>
      </c>
      <c r="H128" t="s">
        <v>53</v>
      </c>
      <c r="I128" t="str">
        <f>VLOOKUP(Table_Query_from_OCE_REP4[[#This Row],[TOPORT]],Table_Query_from_OCE_REP_1[[PCODE]:[PNAME]],2,)</f>
        <v>NEW YORK, NEW YORK</v>
      </c>
      <c r="J128" t="str">
        <f>_xlfn.CONCAT(Table_Query_from_OCE_REP4[[#This Row],[FMPORT]],"/",Table_Query_from_OCE_REP4[[#This Row],[TOPORT]])</f>
        <v>SOU/NYC</v>
      </c>
      <c r="K128" t="str">
        <f>_xlfn.CONCAT(Table_Query_from_OCE_REP4[[#This Row],[FM NAME]],"/",Table_Query_from_OCE_REP4[[#This Row],[TO NAME]])</f>
        <v>LONDON (SOUTHAMPTON), UK/NEW YORK, NEW YORK</v>
      </c>
      <c r="M128" t="s">
        <v>1525</v>
      </c>
      <c r="N128" t="s">
        <v>1526</v>
      </c>
      <c r="O128" t="s">
        <v>1308</v>
      </c>
    </row>
    <row r="129" spans="1:15" x14ac:dyDescent="0.35">
      <c r="A129" t="s">
        <v>3011</v>
      </c>
      <c r="B129" t="s">
        <v>3012</v>
      </c>
      <c r="C129" t="s">
        <v>124</v>
      </c>
      <c r="D129" s="17">
        <v>45485</v>
      </c>
      <c r="E129">
        <v>14</v>
      </c>
      <c r="F129" t="s">
        <v>53</v>
      </c>
      <c r="G129" t="str">
        <f>VLOOKUP(Table_Query_from_OCE_REP4[[#This Row],[FMPORT]],Table_Query_from_OCE_REP_1[],2,)</f>
        <v>NEW YORK, NEW YORK</v>
      </c>
      <c r="H129" t="s">
        <v>62</v>
      </c>
      <c r="I129" t="str">
        <f>VLOOKUP(Table_Query_from_OCE_REP4[[#This Row],[TOPORT]],Table_Query_from_OCE_REP_1[[PCODE]:[PNAME]],2,)</f>
        <v>REYKJAVIK, ICELAND</v>
      </c>
      <c r="J129" t="str">
        <f>_xlfn.CONCAT(Table_Query_from_OCE_REP4[[#This Row],[FMPORT]],"/",Table_Query_from_OCE_REP4[[#This Row],[TOPORT]])</f>
        <v>NYC/REK</v>
      </c>
      <c r="K129" t="str">
        <f>_xlfn.CONCAT(Table_Query_from_OCE_REP4[[#This Row],[FM NAME]],"/",Table_Query_from_OCE_REP4[[#This Row],[TO NAME]])</f>
        <v>NEW YORK, NEW YORK/REYKJAVIK, ICELAND</v>
      </c>
      <c r="M129" t="s">
        <v>1527</v>
      </c>
      <c r="N129" t="s">
        <v>1528</v>
      </c>
      <c r="O129" t="s">
        <v>1281</v>
      </c>
    </row>
    <row r="130" spans="1:15" x14ac:dyDescent="0.35">
      <c r="A130" t="s">
        <v>3013</v>
      </c>
      <c r="B130" t="s">
        <v>3014</v>
      </c>
      <c r="C130" t="s">
        <v>124</v>
      </c>
      <c r="D130" s="17">
        <v>45485</v>
      </c>
      <c r="E130">
        <v>24</v>
      </c>
      <c r="F130" t="s">
        <v>53</v>
      </c>
      <c r="G130" t="str">
        <f>VLOOKUP(Table_Query_from_OCE_REP4[[#This Row],[FMPORT]],Table_Query_from_OCE_REP_1[],2,)</f>
        <v>NEW YORK, NEW YORK</v>
      </c>
      <c r="H130" t="s">
        <v>56</v>
      </c>
      <c r="I130" t="str">
        <f>VLOOKUP(Table_Query_from_OCE_REP4[[#This Row],[TOPORT]],Table_Query_from_OCE_REP_1[[PCODE]:[PNAME]],2,)</f>
        <v>COPENHAGEN, DENMARK</v>
      </c>
      <c r="J130" t="str">
        <f>_xlfn.CONCAT(Table_Query_from_OCE_REP4[[#This Row],[FMPORT]],"/",Table_Query_from_OCE_REP4[[#This Row],[TOPORT]])</f>
        <v>NYC/CPH</v>
      </c>
      <c r="K130" t="str">
        <f>_xlfn.CONCAT(Table_Query_from_OCE_REP4[[#This Row],[FM NAME]],"/",Table_Query_from_OCE_REP4[[#This Row],[TO NAME]])</f>
        <v>NEW YORK, NEW YORK/COPENHAGEN, DENMARK</v>
      </c>
      <c r="M130" t="s">
        <v>1529</v>
      </c>
      <c r="N130" t="s">
        <v>1530</v>
      </c>
      <c r="O130" t="s">
        <v>1500</v>
      </c>
    </row>
    <row r="131" spans="1:15" x14ac:dyDescent="0.35">
      <c r="A131" t="s">
        <v>3015</v>
      </c>
      <c r="B131" t="s">
        <v>3016</v>
      </c>
      <c r="C131" t="s">
        <v>124</v>
      </c>
      <c r="D131" s="17">
        <v>45485</v>
      </c>
      <c r="E131">
        <v>51</v>
      </c>
      <c r="F131" t="s">
        <v>53</v>
      </c>
      <c r="G131" t="str">
        <f>VLOOKUP(Table_Query_from_OCE_REP4[[#This Row],[FMPORT]],Table_Query_from_OCE_REP_1[],2,)</f>
        <v>NEW YORK, NEW YORK</v>
      </c>
      <c r="H131" t="s">
        <v>53</v>
      </c>
      <c r="I131" t="str">
        <f>VLOOKUP(Table_Query_from_OCE_REP4[[#This Row],[TOPORT]],Table_Query_from_OCE_REP_1[[PCODE]:[PNAME]],2,)</f>
        <v>NEW YORK, NEW YORK</v>
      </c>
      <c r="J131" t="str">
        <f>_xlfn.CONCAT(Table_Query_from_OCE_REP4[[#This Row],[FMPORT]],"/",Table_Query_from_OCE_REP4[[#This Row],[TOPORT]])</f>
        <v>NYC/NYC</v>
      </c>
      <c r="K131" t="str">
        <f>_xlfn.CONCAT(Table_Query_from_OCE_REP4[[#This Row],[FM NAME]],"/",Table_Query_from_OCE_REP4[[#This Row],[TO NAME]])</f>
        <v>NEW YORK, NEW YORK/NEW YORK, NEW YORK</v>
      </c>
      <c r="M131" t="s">
        <v>1531</v>
      </c>
      <c r="N131" t="s">
        <v>1532</v>
      </c>
      <c r="O131" t="s">
        <v>1259</v>
      </c>
    </row>
    <row r="132" spans="1:15" x14ac:dyDescent="0.35">
      <c r="A132" t="s">
        <v>3017</v>
      </c>
      <c r="B132" t="s">
        <v>3018</v>
      </c>
      <c r="C132" t="s">
        <v>124</v>
      </c>
      <c r="D132" s="17">
        <v>45499</v>
      </c>
      <c r="E132">
        <v>10</v>
      </c>
      <c r="F132" t="s">
        <v>62</v>
      </c>
      <c r="G132" t="str">
        <f>VLOOKUP(Table_Query_from_OCE_REP4[[#This Row],[FMPORT]],Table_Query_from_OCE_REP_1[],2,)</f>
        <v>REYKJAVIK, ICELAND</v>
      </c>
      <c r="H132" t="s">
        <v>56</v>
      </c>
      <c r="I132" t="str">
        <f>VLOOKUP(Table_Query_from_OCE_REP4[[#This Row],[TOPORT]],Table_Query_from_OCE_REP_1[[PCODE]:[PNAME]],2,)</f>
        <v>COPENHAGEN, DENMARK</v>
      </c>
      <c r="J132" t="str">
        <f>_xlfn.CONCAT(Table_Query_from_OCE_REP4[[#This Row],[FMPORT]],"/",Table_Query_from_OCE_REP4[[#This Row],[TOPORT]])</f>
        <v>REK/CPH</v>
      </c>
      <c r="K132" t="str">
        <f>_xlfn.CONCAT(Table_Query_from_OCE_REP4[[#This Row],[FM NAME]],"/",Table_Query_from_OCE_REP4[[#This Row],[TO NAME]])</f>
        <v>REYKJAVIK, ICELAND/COPENHAGEN, DENMARK</v>
      </c>
      <c r="M132" t="s">
        <v>1533</v>
      </c>
      <c r="N132" t="s">
        <v>1534</v>
      </c>
      <c r="O132" t="s">
        <v>1308</v>
      </c>
    </row>
    <row r="133" spans="1:15" x14ac:dyDescent="0.35">
      <c r="A133" t="s">
        <v>3019</v>
      </c>
      <c r="B133" t="s">
        <v>3020</v>
      </c>
      <c r="C133" t="s">
        <v>124</v>
      </c>
      <c r="D133" s="17">
        <v>45509</v>
      </c>
      <c r="E133">
        <v>12</v>
      </c>
      <c r="F133" t="s">
        <v>56</v>
      </c>
      <c r="G133" t="str">
        <f>VLOOKUP(Table_Query_from_OCE_REP4[[#This Row],[FMPORT]],Table_Query_from_OCE_REP_1[],2,)</f>
        <v>COPENHAGEN, DENMARK</v>
      </c>
      <c r="H133" t="s">
        <v>2802</v>
      </c>
      <c r="I133" t="str">
        <f>VLOOKUP(Table_Query_from_OCE_REP4[[#This Row],[TOPORT]],Table_Query_from_OCE_REP_1[[PCODE]:[PNAME]],2,)</f>
        <v>LONDON (TILBURY), UNITED KINGDOM</v>
      </c>
      <c r="J133" t="str">
        <f>_xlfn.CONCAT(Table_Query_from_OCE_REP4[[#This Row],[FMPORT]],"/",Table_Query_from_OCE_REP4[[#This Row],[TOPORT]])</f>
        <v>CPH/TIL</v>
      </c>
      <c r="K133" t="str">
        <f>_xlfn.CONCAT(Table_Query_from_OCE_REP4[[#This Row],[FM NAME]],"/",Table_Query_from_OCE_REP4[[#This Row],[TO NAME]])</f>
        <v>COPENHAGEN, DENMARK/LONDON (TILBURY), UNITED KINGDOM</v>
      </c>
      <c r="M133" t="s">
        <v>1535</v>
      </c>
      <c r="N133" t="s">
        <v>1536</v>
      </c>
      <c r="O133" t="s">
        <v>1343</v>
      </c>
    </row>
    <row r="134" spans="1:15" x14ac:dyDescent="0.35">
      <c r="A134" t="s">
        <v>3021</v>
      </c>
      <c r="B134" t="s">
        <v>3022</v>
      </c>
      <c r="C134" t="s">
        <v>124</v>
      </c>
      <c r="D134" s="17">
        <v>45509</v>
      </c>
      <c r="E134">
        <v>27</v>
      </c>
      <c r="F134" t="s">
        <v>56</v>
      </c>
      <c r="G134" t="str">
        <f>VLOOKUP(Table_Query_from_OCE_REP4[[#This Row],[FMPORT]],Table_Query_from_OCE_REP_1[],2,)</f>
        <v>COPENHAGEN, DENMARK</v>
      </c>
      <c r="H134" t="s">
        <v>53</v>
      </c>
      <c r="I134" t="str">
        <f>VLOOKUP(Table_Query_from_OCE_REP4[[#This Row],[TOPORT]],Table_Query_from_OCE_REP_1[[PCODE]:[PNAME]],2,)</f>
        <v>NEW YORK, NEW YORK</v>
      </c>
      <c r="J134" t="str">
        <f>_xlfn.CONCAT(Table_Query_from_OCE_REP4[[#This Row],[FMPORT]],"/",Table_Query_from_OCE_REP4[[#This Row],[TOPORT]])</f>
        <v>CPH/NYC</v>
      </c>
      <c r="K134" t="str">
        <f>_xlfn.CONCAT(Table_Query_from_OCE_REP4[[#This Row],[FM NAME]],"/",Table_Query_from_OCE_REP4[[#This Row],[TO NAME]])</f>
        <v>COPENHAGEN, DENMARK/NEW YORK, NEW YORK</v>
      </c>
      <c r="M134" t="s">
        <v>1537</v>
      </c>
      <c r="N134" t="s">
        <v>1538</v>
      </c>
      <c r="O134" t="s">
        <v>1308</v>
      </c>
    </row>
    <row r="135" spans="1:15" x14ac:dyDescent="0.35">
      <c r="A135" t="s">
        <v>3023</v>
      </c>
      <c r="B135" t="s">
        <v>3024</v>
      </c>
      <c r="C135" t="s">
        <v>124</v>
      </c>
      <c r="D135" s="17">
        <v>45521</v>
      </c>
      <c r="E135">
        <v>15</v>
      </c>
      <c r="F135" t="s">
        <v>2802</v>
      </c>
      <c r="G135" t="str">
        <f>VLOOKUP(Table_Query_from_OCE_REP4[[#This Row],[FMPORT]],Table_Query_from_OCE_REP_1[],2,)</f>
        <v>LONDON (TILBURY), UNITED KINGDOM</v>
      </c>
      <c r="H135" t="s">
        <v>53</v>
      </c>
      <c r="I135" t="str">
        <f>VLOOKUP(Table_Query_from_OCE_REP4[[#This Row],[TOPORT]],Table_Query_from_OCE_REP_1[[PCODE]:[PNAME]],2,)</f>
        <v>NEW YORK, NEW YORK</v>
      </c>
      <c r="J135" t="str">
        <f>_xlfn.CONCAT(Table_Query_from_OCE_REP4[[#This Row],[FMPORT]],"/",Table_Query_from_OCE_REP4[[#This Row],[TOPORT]])</f>
        <v>TIL/NYC</v>
      </c>
      <c r="K135" t="str">
        <f>_xlfn.CONCAT(Table_Query_from_OCE_REP4[[#This Row],[FM NAME]],"/",Table_Query_from_OCE_REP4[[#This Row],[TO NAME]])</f>
        <v>LONDON (TILBURY), UNITED KINGDOM/NEW YORK, NEW YORK</v>
      </c>
      <c r="M135" t="s">
        <v>1539</v>
      </c>
      <c r="N135" t="s">
        <v>1540</v>
      </c>
      <c r="O135" t="s">
        <v>1308</v>
      </c>
    </row>
    <row r="136" spans="1:15" x14ac:dyDescent="0.35">
      <c r="A136" t="s">
        <v>3025</v>
      </c>
      <c r="B136" t="s">
        <v>3026</v>
      </c>
      <c r="C136" t="s">
        <v>124</v>
      </c>
      <c r="D136" s="17">
        <v>45521</v>
      </c>
      <c r="E136">
        <v>22</v>
      </c>
      <c r="F136" t="s">
        <v>2802</v>
      </c>
      <c r="G136" t="str">
        <f>VLOOKUP(Table_Query_from_OCE_REP4[[#This Row],[FMPORT]],Table_Query_from_OCE_REP_1[],2,)</f>
        <v>LONDON (TILBURY), UNITED KINGDOM</v>
      </c>
      <c r="H136" t="s">
        <v>53</v>
      </c>
      <c r="I136" t="str">
        <f>VLOOKUP(Table_Query_from_OCE_REP4[[#This Row],[TOPORT]],Table_Query_from_OCE_REP_1[[PCODE]:[PNAME]],2,)</f>
        <v>NEW YORK, NEW YORK</v>
      </c>
      <c r="J136" t="str">
        <f>_xlfn.CONCAT(Table_Query_from_OCE_REP4[[#This Row],[FMPORT]],"/",Table_Query_from_OCE_REP4[[#This Row],[TOPORT]])</f>
        <v>TIL/NYC</v>
      </c>
      <c r="K136" t="str">
        <f>_xlfn.CONCAT(Table_Query_from_OCE_REP4[[#This Row],[FM NAME]],"/",Table_Query_from_OCE_REP4[[#This Row],[TO NAME]])</f>
        <v>LONDON (TILBURY), UNITED KINGDOM/NEW YORK, NEW YORK</v>
      </c>
      <c r="M136" t="s">
        <v>4134</v>
      </c>
      <c r="N136" t="s">
        <v>4135</v>
      </c>
      <c r="O136" t="s">
        <v>1315</v>
      </c>
    </row>
    <row r="137" spans="1:15" x14ac:dyDescent="0.35">
      <c r="A137" t="s">
        <v>3027</v>
      </c>
      <c r="B137" t="s">
        <v>3028</v>
      </c>
      <c r="C137" t="s">
        <v>124</v>
      </c>
      <c r="D137" s="17">
        <v>45536</v>
      </c>
      <c r="E137">
        <v>7</v>
      </c>
      <c r="F137" t="s">
        <v>53</v>
      </c>
      <c r="G137" t="str">
        <f>VLOOKUP(Table_Query_from_OCE_REP4[[#This Row],[FMPORT]],Table_Query_from_OCE_REP_1[],2,)</f>
        <v>NEW YORK, NEW YORK</v>
      </c>
      <c r="H137" t="s">
        <v>53</v>
      </c>
      <c r="I137" t="str">
        <f>VLOOKUP(Table_Query_from_OCE_REP4[[#This Row],[TOPORT]],Table_Query_from_OCE_REP_1[[PCODE]:[PNAME]],2,)</f>
        <v>NEW YORK, NEW YORK</v>
      </c>
      <c r="J137" t="str">
        <f>_xlfn.CONCAT(Table_Query_from_OCE_REP4[[#This Row],[FMPORT]],"/",Table_Query_from_OCE_REP4[[#This Row],[TOPORT]])</f>
        <v>NYC/NYC</v>
      </c>
      <c r="K137" t="str">
        <f>_xlfn.CONCAT(Table_Query_from_OCE_REP4[[#This Row],[FM NAME]],"/",Table_Query_from_OCE_REP4[[#This Row],[TO NAME]])</f>
        <v>NEW YORK, NEW YORK/NEW YORK, NEW YORK</v>
      </c>
      <c r="M137" t="s">
        <v>1541</v>
      </c>
      <c r="N137" t="s">
        <v>1542</v>
      </c>
      <c r="O137" t="s">
        <v>1543</v>
      </c>
    </row>
    <row r="138" spans="1:15" x14ac:dyDescent="0.35">
      <c r="A138" t="s">
        <v>3029</v>
      </c>
      <c r="B138" t="s">
        <v>3028</v>
      </c>
      <c r="C138" t="s">
        <v>124</v>
      </c>
      <c r="D138" s="17">
        <v>45543</v>
      </c>
      <c r="E138">
        <v>7</v>
      </c>
      <c r="F138" t="s">
        <v>53</v>
      </c>
      <c r="G138" t="str">
        <f>VLOOKUP(Table_Query_from_OCE_REP4[[#This Row],[FMPORT]],Table_Query_from_OCE_REP_1[],2,)</f>
        <v>NEW YORK, NEW YORK</v>
      </c>
      <c r="H138" t="s">
        <v>53</v>
      </c>
      <c r="I138" t="str">
        <f>VLOOKUP(Table_Query_from_OCE_REP4[[#This Row],[TOPORT]],Table_Query_from_OCE_REP_1[[PCODE]:[PNAME]],2,)</f>
        <v>NEW YORK, NEW YORK</v>
      </c>
      <c r="J138" t="str">
        <f>_xlfn.CONCAT(Table_Query_from_OCE_REP4[[#This Row],[FMPORT]],"/",Table_Query_from_OCE_REP4[[#This Row],[TOPORT]])</f>
        <v>NYC/NYC</v>
      </c>
      <c r="K138" t="str">
        <f>_xlfn.CONCAT(Table_Query_from_OCE_REP4[[#This Row],[FM NAME]],"/",Table_Query_from_OCE_REP4[[#This Row],[TO NAME]])</f>
        <v>NEW YORK, NEW YORK/NEW YORK, NEW YORK</v>
      </c>
      <c r="M138" t="s">
        <v>1544</v>
      </c>
      <c r="N138" t="s">
        <v>1545</v>
      </c>
      <c r="O138" t="s">
        <v>1379</v>
      </c>
    </row>
    <row r="139" spans="1:15" x14ac:dyDescent="0.35">
      <c r="A139" t="s">
        <v>3030</v>
      </c>
      <c r="B139" t="s">
        <v>3031</v>
      </c>
      <c r="C139" t="s">
        <v>124</v>
      </c>
      <c r="D139" s="17">
        <v>45543</v>
      </c>
      <c r="E139">
        <v>18</v>
      </c>
      <c r="F139" t="s">
        <v>53</v>
      </c>
      <c r="G139" t="str">
        <f>VLOOKUP(Table_Query_from_OCE_REP4[[#This Row],[FMPORT]],Table_Query_from_OCE_REP_1[],2,)</f>
        <v>NEW YORK, NEW YORK</v>
      </c>
      <c r="H139" t="s">
        <v>67</v>
      </c>
      <c r="I139" t="str">
        <f>VLOOKUP(Table_Query_from_OCE_REP4[[#This Row],[TOPORT]],Table_Query_from_OCE_REP_1[[PCODE]:[PNAME]],2,)</f>
        <v>MONTREAL, QUEBEC</v>
      </c>
      <c r="J139" t="str">
        <f>_xlfn.CONCAT(Table_Query_from_OCE_REP4[[#This Row],[FMPORT]],"/",Table_Query_from_OCE_REP4[[#This Row],[TOPORT]])</f>
        <v>NYC/YUL</v>
      </c>
      <c r="K139" t="str">
        <f>_xlfn.CONCAT(Table_Query_from_OCE_REP4[[#This Row],[FM NAME]],"/",Table_Query_from_OCE_REP4[[#This Row],[TO NAME]])</f>
        <v>NEW YORK, NEW YORK/MONTREAL, QUEBEC</v>
      </c>
      <c r="M139" t="s">
        <v>3637</v>
      </c>
      <c r="N139" t="s">
        <v>3638</v>
      </c>
      <c r="O139" t="s">
        <v>2189</v>
      </c>
    </row>
    <row r="140" spans="1:15" x14ac:dyDescent="0.35">
      <c r="A140" t="s">
        <v>3032</v>
      </c>
      <c r="B140" t="s">
        <v>3033</v>
      </c>
      <c r="C140" t="s">
        <v>124</v>
      </c>
      <c r="D140" s="17">
        <v>45550</v>
      </c>
      <c r="E140">
        <v>11</v>
      </c>
      <c r="F140" t="s">
        <v>53</v>
      </c>
      <c r="G140" t="str">
        <f>VLOOKUP(Table_Query_from_OCE_REP4[[#This Row],[FMPORT]],Table_Query_from_OCE_REP_1[],2,)</f>
        <v>NEW YORK, NEW YORK</v>
      </c>
      <c r="H140" t="s">
        <v>67</v>
      </c>
      <c r="I140" t="str">
        <f>VLOOKUP(Table_Query_from_OCE_REP4[[#This Row],[TOPORT]],Table_Query_from_OCE_REP_1[[PCODE]:[PNAME]],2,)</f>
        <v>MONTREAL, QUEBEC</v>
      </c>
      <c r="J140" t="str">
        <f>_xlfn.CONCAT(Table_Query_from_OCE_REP4[[#This Row],[FMPORT]],"/",Table_Query_from_OCE_REP4[[#This Row],[TOPORT]])</f>
        <v>NYC/YUL</v>
      </c>
      <c r="K140" t="str">
        <f>_xlfn.CONCAT(Table_Query_from_OCE_REP4[[#This Row],[FM NAME]],"/",Table_Query_from_OCE_REP4[[#This Row],[TO NAME]])</f>
        <v>NEW YORK, NEW YORK/MONTREAL, QUEBEC</v>
      </c>
      <c r="M140" t="s">
        <v>1546</v>
      </c>
      <c r="N140" t="s">
        <v>1547</v>
      </c>
      <c r="O140" t="s">
        <v>1379</v>
      </c>
    </row>
    <row r="141" spans="1:15" x14ac:dyDescent="0.35">
      <c r="A141" t="s">
        <v>3034</v>
      </c>
      <c r="B141" t="s">
        <v>3035</v>
      </c>
      <c r="C141" t="s">
        <v>124</v>
      </c>
      <c r="D141" s="17">
        <v>45561</v>
      </c>
      <c r="E141">
        <v>10</v>
      </c>
      <c r="F141" t="s">
        <v>67</v>
      </c>
      <c r="G141" t="str">
        <f>VLOOKUP(Table_Query_from_OCE_REP4[[#This Row],[FMPORT]],Table_Query_from_OCE_REP_1[],2,)</f>
        <v>MONTREAL, QUEBEC</v>
      </c>
      <c r="H141" t="s">
        <v>67</v>
      </c>
      <c r="I141" t="str">
        <f>VLOOKUP(Table_Query_from_OCE_REP4[[#This Row],[TOPORT]],Table_Query_from_OCE_REP_1[[PCODE]:[PNAME]],2,)</f>
        <v>MONTREAL, QUEBEC</v>
      </c>
      <c r="J141" t="str">
        <f>_xlfn.CONCAT(Table_Query_from_OCE_REP4[[#This Row],[FMPORT]],"/",Table_Query_from_OCE_REP4[[#This Row],[TOPORT]])</f>
        <v>YUL/YUL</v>
      </c>
      <c r="K141" t="str">
        <f>_xlfn.CONCAT(Table_Query_from_OCE_REP4[[#This Row],[FM NAME]],"/",Table_Query_from_OCE_REP4[[#This Row],[TO NAME]])</f>
        <v>MONTREAL, QUEBEC/MONTREAL, QUEBEC</v>
      </c>
      <c r="M141" t="s">
        <v>1548</v>
      </c>
      <c r="N141" t="s">
        <v>1549</v>
      </c>
      <c r="O141" t="s">
        <v>1550</v>
      </c>
    </row>
    <row r="142" spans="1:15" x14ac:dyDescent="0.35">
      <c r="A142" t="s">
        <v>3036</v>
      </c>
      <c r="B142" t="s">
        <v>3033</v>
      </c>
      <c r="C142" t="s">
        <v>124</v>
      </c>
      <c r="D142" s="17">
        <v>45571</v>
      </c>
      <c r="E142">
        <v>11</v>
      </c>
      <c r="F142" t="s">
        <v>67</v>
      </c>
      <c r="G142" t="str">
        <f>VLOOKUP(Table_Query_from_OCE_REP4[[#This Row],[FMPORT]],Table_Query_from_OCE_REP_1[],2,)</f>
        <v>MONTREAL, QUEBEC</v>
      </c>
      <c r="H142" t="s">
        <v>53</v>
      </c>
      <c r="I142" t="str">
        <f>VLOOKUP(Table_Query_from_OCE_REP4[[#This Row],[TOPORT]],Table_Query_from_OCE_REP_1[[PCODE]:[PNAME]],2,)</f>
        <v>NEW YORK, NEW YORK</v>
      </c>
      <c r="J142" t="str">
        <f>_xlfn.CONCAT(Table_Query_from_OCE_REP4[[#This Row],[FMPORT]],"/",Table_Query_from_OCE_REP4[[#This Row],[TOPORT]])</f>
        <v>YUL/NYC</v>
      </c>
      <c r="K142" t="str">
        <f>_xlfn.CONCAT(Table_Query_from_OCE_REP4[[#This Row],[FM NAME]],"/",Table_Query_from_OCE_REP4[[#This Row],[TO NAME]])</f>
        <v>MONTREAL, QUEBEC/NEW YORK, NEW YORK</v>
      </c>
      <c r="M142" t="s">
        <v>1551</v>
      </c>
      <c r="N142" t="s">
        <v>1552</v>
      </c>
      <c r="O142" t="s">
        <v>1358</v>
      </c>
    </row>
    <row r="143" spans="1:15" x14ac:dyDescent="0.35">
      <c r="A143" t="s">
        <v>3037</v>
      </c>
      <c r="B143" t="s">
        <v>3033</v>
      </c>
      <c r="C143" t="s">
        <v>124</v>
      </c>
      <c r="D143" s="17">
        <v>45582</v>
      </c>
      <c r="E143">
        <v>11</v>
      </c>
      <c r="F143" t="s">
        <v>53</v>
      </c>
      <c r="G143" t="str">
        <f>VLOOKUP(Table_Query_from_OCE_REP4[[#This Row],[FMPORT]],Table_Query_from_OCE_REP_1[],2,)</f>
        <v>NEW YORK, NEW YORK</v>
      </c>
      <c r="H143" t="s">
        <v>67</v>
      </c>
      <c r="I143" t="str">
        <f>VLOOKUP(Table_Query_from_OCE_REP4[[#This Row],[TOPORT]],Table_Query_from_OCE_REP_1[[PCODE]:[PNAME]],2,)</f>
        <v>MONTREAL, QUEBEC</v>
      </c>
      <c r="J143" t="str">
        <f>_xlfn.CONCAT(Table_Query_from_OCE_REP4[[#This Row],[FMPORT]],"/",Table_Query_from_OCE_REP4[[#This Row],[TOPORT]])</f>
        <v>NYC/YUL</v>
      </c>
      <c r="K143" t="str">
        <f>_xlfn.CONCAT(Table_Query_from_OCE_REP4[[#This Row],[FM NAME]],"/",Table_Query_from_OCE_REP4[[#This Row],[TO NAME]])</f>
        <v>NEW YORK, NEW YORK/MONTREAL, QUEBEC</v>
      </c>
      <c r="M143" t="s">
        <v>1553</v>
      </c>
      <c r="N143" t="s">
        <v>1554</v>
      </c>
      <c r="O143" t="s">
        <v>1555</v>
      </c>
    </row>
    <row r="144" spans="1:15" x14ac:dyDescent="0.35">
      <c r="A144" t="s">
        <v>3038</v>
      </c>
      <c r="B144" t="s">
        <v>3033</v>
      </c>
      <c r="C144" t="s">
        <v>124</v>
      </c>
      <c r="D144" s="17">
        <v>45593</v>
      </c>
      <c r="E144">
        <v>11</v>
      </c>
      <c r="F144" t="s">
        <v>67</v>
      </c>
      <c r="G144" t="str">
        <f>VLOOKUP(Table_Query_from_OCE_REP4[[#This Row],[FMPORT]],Table_Query_from_OCE_REP_1[],2,)</f>
        <v>MONTREAL, QUEBEC</v>
      </c>
      <c r="H144" t="s">
        <v>53</v>
      </c>
      <c r="I144" t="str">
        <f>VLOOKUP(Table_Query_from_OCE_REP4[[#This Row],[TOPORT]],Table_Query_from_OCE_REP_1[[PCODE]:[PNAME]],2,)</f>
        <v>NEW YORK, NEW YORK</v>
      </c>
      <c r="J144" t="str">
        <f>_xlfn.CONCAT(Table_Query_from_OCE_REP4[[#This Row],[FMPORT]],"/",Table_Query_from_OCE_REP4[[#This Row],[TOPORT]])</f>
        <v>YUL/NYC</v>
      </c>
      <c r="K144" t="str">
        <f>_xlfn.CONCAT(Table_Query_from_OCE_REP4[[#This Row],[FM NAME]],"/",Table_Query_from_OCE_REP4[[#This Row],[TO NAME]])</f>
        <v>MONTREAL, QUEBEC/NEW YORK, NEW YORK</v>
      </c>
      <c r="M144" t="s">
        <v>1556</v>
      </c>
      <c r="N144" t="s">
        <v>1557</v>
      </c>
      <c r="O144" t="s">
        <v>1270</v>
      </c>
    </row>
    <row r="145" spans="1:15" x14ac:dyDescent="0.35">
      <c r="A145" t="s">
        <v>3039</v>
      </c>
      <c r="B145" t="s">
        <v>3040</v>
      </c>
      <c r="C145" t="s">
        <v>124</v>
      </c>
      <c r="D145" s="17">
        <v>45593</v>
      </c>
      <c r="E145">
        <v>25</v>
      </c>
      <c r="F145" t="s">
        <v>67</v>
      </c>
      <c r="G145" t="str">
        <f>VLOOKUP(Table_Query_from_OCE_REP4[[#This Row],[FMPORT]],Table_Query_from_OCE_REP_1[],2,)</f>
        <v>MONTREAL, QUEBEC</v>
      </c>
      <c r="H145" t="s">
        <v>297</v>
      </c>
      <c r="I145" t="str">
        <f>VLOOKUP(Table_Query_from_OCE_REP4[[#This Row],[TOPORT]],Table_Query_from_OCE_REP_1[[PCODE]:[PNAME]],2,)</f>
        <v>ORANJESTAD, ARUBA</v>
      </c>
      <c r="J145" t="str">
        <f>_xlfn.CONCAT(Table_Query_from_OCE_REP4[[#This Row],[FMPORT]],"/",Table_Query_from_OCE_REP4[[#This Row],[TOPORT]])</f>
        <v>YUL/AUA</v>
      </c>
      <c r="K145" t="str">
        <f>_xlfn.CONCAT(Table_Query_from_OCE_REP4[[#This Row],[FM NAME]],"/",Table_Query_from_OCE_REP4[[#This Row],[TO NAME]])</f>
        <v>MONTREAL, QUEBEC/ORANJESTAD, ARUBA</v>
      </c>
      <c r="M145" t="s">
        <v>48</v>
      </c>
      <c r="N145" t="s">
        <v>1558</v>
      </c>
      <c r="O145" t="s">
        <v>1300</v>
      </c>
    </row>
    <row r="146" spans="1:15" x14ac:dyDescent="0.35">
      <c r="A146" t="s">
        <v>3041</v>
      </c>
      <c r="B146" t="s">
        <v>3042</v>
      </c>
      <c r="C146" t="s">
        <v>124</v>
      </c>
      <c r="D146" s="17">
        <v>45604</v>
      </c>
      <c r="E146">
        <v>14</v>
      </c>
      <c r="F146" t="s">
        <v>53</v>
      </c>
      <c r="G146" t="str">
        <f>VLOOKUP(Table_Query_from_OCE_REP4[[#This Row],[FMPORT]],Table_Query_from_OCE_REP_1[],2,)</f>
        <v>NEW YORK, NEW YORK</v>
      </c>
      <c r="H146" t="s">
        <v>297</v>
      </c>
      <c r="I146" t="str">
        <f>VLOOKUP(Table_Query_from_OCE_REP4[[#This Row],[TOPORT]],Table_Query_from_OCE_REP_1[[PCODE]:[PNAME]],2,)</f>
        <v>ORANJESTAD, ARUBA</v>
      </c>
      <c r="J146" t="str">
        <f>_xlfn.CONCAT(Table_Query_from_OCE_REP4[[#This Row],[FMPORT]],"/",Table_Query_from_OCE_REP4[[#This Row],[TOPORT]])</f>
        <v>NYC/AUA</v>
      </c>
      <c r="K146" t="str">
        <f>_xlfn.CONCAT(Table_Query_from_OCE_REP4[[#This Row],[FM NAME]],"/",Table_Query_from_OCE_REP4[[#This Row],[TO NAME]])</f>
        <v>NEW YORK, NEW YORK/ORANJESTAD, ARUBA</v>
      </c>
      <c r="M146" t="s">
        <v>1559</v>
      </c>
      <c r="N146" t="s">
        <v>1560</v>
      </c>
      <c r="O146" t="s">
        <v>1482</v>
      </c>
    </row>
    <row r="147" spans="1:15" x14ac:dyDescent="0.35">
      <c r="A147" t="s">
        <v>4063</v>
      </c>
      <c r="B147" t="s">
        <v>3044</v>
      </c>
      <c r="C147" t="s">
        <v>124</v>
      </c>
      <c r="D147" s="17">
        <v>45623</v>
      </c>
      <c r="E147">
        <v>15</v>
      </c>
      <c r="F147" t="s">
        <v>297</v>
      </c>
      <c r="G147" t="str">
        <f>VLOOKUP(Table_Query_from_OCE_REP4[[#This Row],[FMPORT]],Table_Query_from_OCE_REP_1[],2,)</f>
        <v>ORANJESTAD, ARUBA</v>
      </c>
      <c r="H147" t="s">
        <v>45</v>
      </c>
      <c r="I147" t="str">
        <f>VLOOKUP(Table_Query_from_OCE_REP4[[#This Row],[TOPORT]],Table_Query_from_OCE_REP_1[[PCODE]:[PNAME]],2,)</f>
        <v>BRIDGETOWN, BARBADOS</v>
      </c>
      <c r="J147" t="str">
        <f>_xlfn.CONCAT(Table_Query_from_OCE_REP4[[#This Row],[FMPORT]],"/",Table_Query_from_OCE_REP4[[#This Row],[TOPORT]])</f>
        <v>AUA/BGI</v>
      </c>
      <c r="K147" t="str">
        <f>_xlfn.CONCAT(Table_Query_from_OCE_REP4[[#This Row],[FM NAME]],"/",Table_Query_from_OCE_REP4[[#This Row],[TO NAME]])</f>
        <v>ORANJESTAD, ARUBA/BRIDGETOWN, BARBADOS</v>
      </c>
      <c r="M147" t="s">
        <v>1561</v>
      </c>
      <c r="N147" t="s">
        <v>1562</v>
      </c>
      <c r="O147" t="s">
        <v>1346</v>
      </c>
    </row>
    <row r="148" spans="1:15" x14ac:dyDescent="0.35">
      <c r="A148" t="s">
        <v>3043</v>
      </c>
      <c r="B148" t="s">
        <v>3044</v>
      </c>
      <c r="C148" t="s">
        <v>124</v>
      </c>
      <c r="D148" s="17">
        <v>45628</v>
      </c>
      <c r="E148">
        <v>10</v>
      </c>
      <c r="F148" t="s">
        <v>2064</v>
      </c>
      <c r="G148" t="str">
        <f>VLOOKUP(Table_Query_from_OCE_REP4[[#This Row],[FMPORT]],Table_Query_from_OCE_REP_1[],2,)</f>
        <v>LA ROMANA, DOMINICAN REPUBLIC</v>
      </c>
      <c r="H148" t="s">
        <v>45</v>
      </c>
      <c r="I148" t="str">
        <f>VLOOKUP(Table_Query_from_OCE_REP4[[#This Row],[TOPORT]],Table_Query_from_OCE_REP_1[[PCODE]:[PNAME]],2,)</f>
        <v>BRIDGETOWN, BARBADOS</v>
      </c>
      <c r="J148" t="str">
        <f>_xlfn.CONCAT(Table_Query_from_OCE_REP4[[#This Row],[FMPORT]],"/",Table_Query_from_OCE_REP4[[#This Row],[TOPORT]])</f>
        <v>LAR/BGI</v>
      </c>
      <c r="K148" t="str">
        <f>_xlfn.CONCAT(Table_Query_from_OCE_REP4[[#This Row],[FM NAME]],"/",Table_Query_from_OCE_REP4[[#This Row],[TO NAME]])</f>
        <v>LA ROMANA, DOMINICAN REPUBLIC/BRIDGETOWN, BARBADOS</v>
      </c>
      <c r="M148" t="s">
        <v>1563</v>
      </c>
      <c r="N148" t="s">
        <v>1564</v>
      </c>
      <c r="O148" t="s">
        <v>1267</v>
      </c>
    </row>
    <row r="149" spans="1:15" x14ac:dyDescent="0.35">
      <c r="A149" t="s">
        <v>3045</v>
      </c>
      <c r="B149" t="s">
        <v>3046</v>
      </c>
      <c r="C149" t="s">
        <v>124</v>
      </c>
      <c r="D149" s="17">
        <v>45638</v>
      </c>
      <c r="E149">
        <v>10</v>
      </c>
      <c r="F149" t="s">
        <v>45</v>
      </c>
      <c r="G149" t="str">
        <f>VLOOKUP(Table_Query_from_OCE_REP4[[#This Row],[FMPORT]],Table_Query_from_OCE_REP_1[],2,)</f>
        <v>BRIDGETOWN, BARBADOS</v>
      </c>
      <c r="H149" t="s">
        <v>26</v>
      </c>
      <c r="I149" t="str">
        <f>VLOOKUP(Table_Query_from_OCE_REP4[[#This Row],[TOPORT]],Table_Query_from_OCE_REP_1[[PCODE]:[PNAME]],2,)</f>
        <v>MIAMI, FLORIDA</v>
      </c>
      <c r="J149" t="str">
        <f>_xlfn.CONCAT(Table_Query_from_OCE_REP4[[#This Row],[FMPORT]],"/",Table_Query_from_OCE_REP4[[#This Row],[TOPORT]])</f>
        <v>BGI/MIA</v>
      </c>
      <c r="K149" t="str">
        <f>_xlfn.CONCAT(Table_Query_from_OCE_REP4[[#This Row],[FM NAME]],"/",Table_Query_from_OCE_REP4[[#This Row],[TO NAME]])</f>
        <v>BRIDGETOWN, BARBADOS/MIAMI, FLORIDA</v>
      </c>
      <c r="M149" t="s">
        <v>1565</v>
      </c>
      <c r="N149" t="s">
        <v>1566</v>
      </c>
      <c r="O149" t="s">
        <v>1567</v>
      </c>
    </row>
    <row r="150" spans="1:15" x14ac:dyDescent="0.35">
      <c r="A150" t="s">
        <v>3784</v>
      </c>
      <c r="B150" t="s">
        <v>205</v>
      </c>
      <c r="C150" t="s">
        <v>124</v>
      </c>
      <c r="D150" s="17">
        <v>45648</v>
      </c>
      <c r="E150">
        <v>14</v>
      </c>
      <c r="F150" t="s">
        <v>26</v>
      </c>
      <c r="G150" t="str">
        <f>VLOOKUP(Table_Query_from_OCE_REP4[[#This Row],[FMPORT]],Table_Query_from_OCE_REP_1[],2,)</f>
        <v>MIAMI, FLORIDA</v>
      </c>
      <c r="H150" t="s">
        <v>26</v>
      </c>
      <c r="I150" t="str">
        <f>VLOOKUP(Table_Query_from_OCE_REP4[[#This Row],[TOPORT]],Table_Query_from_OCE_REP_1[[PCODE]:[PNAME]],2,)</f>
        <v>MIAMI, FLORIDA</v>
      </c>
      <c r="J150" t="str">
        <f>_xlfn.CONCAT(Table_Query_from_OCE_REP4[[#This Row],[FMPORT]],"/",Table_Query_from_OCE_REP4[[#This Row],[TOPORT]])</f>
        <v>MIA/MIA</v>
      </c>
      <c r="K150" t="str">
        <f>_xlfn.CONCAT(Table_Query_from_OCE_REP4[[#This Row],[FM NAME]],"/",Table_Query_from_OCE_REP4[[#This Row],[TO NAME]])</f>
        <v>MIAMI, FLORIDA/MIAMI, FLORIDA</v>
      </c>
      <c r="M150" t="s">
        <v>1568</v>
      </c>
      <c r="N150" t="s">
        <v>1569</v>
      </c>
      <c r="O150" t="s">
        <v>1570</v>
      </c>
    </row>
    <row r="151" spans="1:15" x14ac:dyDescent="0.35">
      <c r="A151" t="s">
        <v>3655</v>
      </c>
      <c r="B151" t="s">
        <v>3785</v>
      </c>
      <c r="C151" t="s">
        <v>124</v>
      </c>
      <c r="D151" s="17">
        <v>45662</v>
      </c>
      <c r="E151">
        <v>22</v>
      </c>
      <c r="F151" t="s">
        <v>26</v>
      </c>
      <c r="G151" t="str">
        <f>VLOOKUP(Table_Query_from_OCE_REP4[[#This Row],[FMPORT]],Table_Query_from_OCE_REP_1[],2,)</f>
        <v>MIAMI, FLORIDA</v>
      </c>
      <c r="H151" t="s">
        <v>43</v>
      </c>
      <c r="I151" t="str">
        <f>VLOOKUP(Table_Query_from_OCE_REP4[[#This Row],[TOPORT]],Table_Query_from_OCE_REP_1[[PCODE]:[PNAME]],2,)</f>
        <v>RIO DE JANEIRO, BRAZIL</v>
      </c>
      <c r="J151" t="str">
        <f>_xlfn.CONCAT(Table_Query_from_OCE_REP4[[#This Row],[FMPORT]],"/",Table_Query_from_OCE_REP4[[#This Row],[TOPORT]])</f>
        <v>MIA/RIO</v>
      </c>
      <c r="K151" t="str">
        <f>_xlfn.CONCAT(Table_Query_from_OCE_REP4[[#This Row],[FM NAME]],"/",Table_Query_from_OCE_REP4[[#This Row],[TO NAME]])</f>
        <v>MIAMI, FLORIDA/RIO DE JANEIRO, BRAZIL</v>
      </c>
      <c r="M151" t="s">
        <v>2962</v>
      </c>
      <c r="N151" t="s">
        <v>3639</v>
      </c>
      <c r="O151" t="s">
        <v>1315</v>
      </c>
    </row>
    <row r="152" spans="1:15" x14ac:dyDescent="0.35">
      <c r="A152" t="s">
        <v>3786</v>
      </c>
      <c r="B152" t="s">
        <v>3787</v>
      </c>
      <c r="C152" t="s">
        <v>124</v>
      </c>
      <c r="D152" s="17">
        <v>45662</v>
      </c>
      <c r="E152">
        <v>44</v>
      </c>
      <c r="F152" t="s">
        <v>26</v>
      </c>
      <c r="G152" t="str">
        <f>VLOOKUP(Table_Query_from_OCE_REP4[[#This Row],[FMPORT]],Table_Query_from_OCE_REP_1[],2,)</f>
        <v>MIAMI, FLORIDA</v>
      </c>
      <c r="H152" t="s">
        <v>46</v>
      </c>
      <c r="I152" t="str">
        <f>VLOOKUP(Table_Query_from_OCE_REP4[[#This Row],[TOPORT]],Table_Query_from_OCE_REP_1[[PCODE]:[PNAME]],2,)</f>
        <v>CAPE TOWN, SOUTH AFRICA</v>
      </c>
      <c r="J152" t="str">
        <f>_xlfn.CONCAT(Table_Query_from_OCE_REP4[[#This Row],[FMPORT]],"/",Table_Query_from_OCE_REP4[[#This Row],[TOPORT]])</f>
        <v>MIA/CPT</v>
      </c>
      <c r="K152" t="str">
        <f>_xlfn.CONCAT(Table_Query_from_OCE_REP4[[#This Row],[FM NAME]],"/",Table_Query_from_OCE_REP4[[#This Row],[TO NAME]])</f>
        <v>MIAMI, FLORIDA/CAPE TOWN, SOUTH AFRICA</v>
      </c>
      <c r="M152" t="s">
        <v>1571</v>
      </c>
      <c r="N152" t="s">
        <v>1572</v>
      </c>
      <c r="O152" t="s">
        <v>28</v>
      </c>
    </row>
    <row r="153" spans="1:15" x14ac:dyDescent="0.35">
      <c r="A153" t="s">
        <v>3788</v>
      </c>
      <c r="B153" t="s">
        <v>3789</v>
      </c>
      <c r="C153" t="s">
        <v>124</v>
      </c>
      <c r="D153" s="17">
        <v>45662</v>
      </c>
      <c r="E153">
        <v>77</v>
      </c>
      <c r="F153" t="s">
        <v>26</v>
      </c>
      <c r="G153" t="str">
        <f>VLOOKUP(Table_Query_from_OCE_REP4[[#This Row],[FMPORT]],Table_Query_from_OCE_REP_1[],2,)</f>
        <v>MIAMI, FLORIDA</v>
      </c>
      <c r="H153" t="s">
        <v>32</v>
      </c>
      <c r="I153" t="str">
        <f>VLOOKUP(Table_Query_from_OCE_REP4[[#This Row],[TOPORT]],Table_Query_from_OCE_REP_1[[PCODE]:[PNAME]],2,)</f>
        <v>SINGAPORE, SINGAPORE</v>
      </c>
      <c r="J153" t="str">
        <f>_xlfn.CONCAT(Table_Query_from_OCE_REP4[[#This Row],[FMPORT]],"/",Table_Query_from_OCE_REP4[[#This Row],[TOPORT]])</f>
        <v>MIA/SIN</v>
      </c>
      <c r="K153" t="str">
        <f>_xlfn.CONCAT(Table_Query_from_OCE_REP4[[#This Row],[FM NAME]],"/",Table_Query_from_OCE_REP4[[#This Row],[TO NAME]])</f>
        <v>MIAMI, FLORIDA/SINGAPORE, SINGAPORE</v>
      </c>
      <c r="M153" t="s">
        <v>1573</v>
      </c>
      <c r="N153" t="s">
        <v>1574</v>
      </c>
      <c r="O153" t="s">
        <v>1575</v>
      </c>
    </row>
    <row r="154" spans="1:15" x14ac:dyDescent="0.35">
      <c r="A154" t="s">
        <v>3656</v>
      </c>
      <c r="B154" t="s">
        <v>133</v>
      </c>
      <c r="C154" t="s">
        <v>124</v>
      </c>
      <c r="D154" s="17">
        <v>45662</v>
      </c>
      <c r="E154">
        <v>180</v>
      </c>
      <c r="F154" t="s">
        <v>26</v>
      </c>
      <c r="G154" t="str">
        <f>VLOOKUP(Table_Query_from_OCE_REP4[[#This Row],[FMPORT]],Table_Query_from_OCE_REP_1[],2,)</f>
        <v>MIAMI, FLORIDA</v>
      </c>
      <c r="H154" t="s">
        <v>70</v>
      </c>
      <c r="I154" t="str">
        <f>VLOOKUP(Table_Query_from_OCE_REP4[[#This Row],[TOPORT]],Table_Query_from_OCE_REP_1[[PCODE]:[PNAME]],2,)</f>
        <v>SAN DIEGO, CALIFORNIA</v>
      </c>
      <c r="J154" t="str">
        <f>_xlfn.CONCAT(Table_Query_from_OCE_REP4[[#This Row],[FMPORT]],"/",Table_Query_from_OCE_REP4[[#This Row],[TOPORT]])</f>
        <v>MIA/SAN</v>
      </c>
      <c r="K154" t="str">
        <f>_xlfn.CONCAT(Table_Query_from_OCE_REP4[[#This Row],[FM NAME]],"/",Table_Query_from_OCE_REP4[[#This Row],[TO NAME]])</f>
        <v>MIAMI, FLORIDA/SAN DIEGO, CALIFORNIA</v>
      </c>
      <c r="M154" t="s">
        <v>1576</v>
      </c>
      <c r="N154" t="s">
        <v>1577</v>
      </c>
      <c r="O154" t="s">
        <v>1297</v>
      </c>
    </row>
    <row r="155" spans="1:15" x14ac:dyDescent="0.35">
      <c r="A155" t="s">
        <v>3657</v>
      </c>
      <c r="B155" t="s">
        <v>3658</v>
      </c>
      <c r="C155" t="s">
        <v>124</v>
      </c>
      <c r="D155" s="17">
        <v>45662</v>
      </c>
      <c r="E155">
        <v>196</v>
      </c>
      <c r="F155" t="s">
        <v>26</v>
      </c>
      <c r="G155" t="str">
        <f>VLOOKUP(Table_Query_from_OCE_REP4[[#This Row],[FMPORT]],Table_Query_from_OCE_REP_1[],2,)</f>
        <v>MIAMI, FLORIDA</v>
      </c>
      <c r="H155" t="s">
        <v>26</v>
      </c>
      <c r="I155" t="str">
        <f>VLOOKUP(Table_Query_from_OCE_REP4[[#This Row],[TOPORT]],Table_Query_from_OCE_REP_1[[PCODE]:[PNAME]],2,)</f>
        <v>MIAMI, FLORIDA</v>
      </c>
      <c r="J155" t="str">
        <f>_xlfn.CONCAT(Table_Query_from_OCE_REP4[[#This Row],[FMPORT]],"/",Table_Query_from_OCE_REP4[[#This Row],[TOPORT]])</f>
        <v>MIA/MIA</v>
      </c>
      <c r="K155" t="str">
        <f>_xlfn.CONCAT(Table_Query_from_OCE_REP4[[#This Row],[FM NAME]],"/",Table_Query_from_OCE_REP4[[#This Row],[TO NAME]])</f>
        <v>MIAMI, FLORIDA/MIAMI, FLORIDA</v>
      </c>
      <c r="M155" t="s">
        <v>1578</v>
      </c>
      <c r="N155" t="s">
        <v>1579</v>
      </c>
      <c r="O155" t="s">
        <v>1346</v>
      </c>
    </row>
    <row r="156" spans="1:15" x14ac:dyDescent="0.35">
      <c r="A156" t="s">
        <v>3659</v>
      </c>
      <c r="B156" t="s">
        <v>3660</v>
      </c>
      <c r="C156" t="s">
        <v>124</v>
      </c>
      <c r="D156" s="17">
        <v>45662</v>
      </c>
      <c r="E156">
        <v>200</v>
      </c>
      <c r="F156" t="s">
        <v>26</v>
      </c>
      <c r="G156" t="str">
        <f>VLOOKUP(Table_Query_from_OCE_REP4[[#This Row],[FMPORT]],Table_Query_from_OCE_REP_1[],2,)</f>
        <v>MIAMI, FLORIDA</v>
      </c>
      <c r="H156" t="s">
        <v>53</v>
      </c>
      <c r="I156" t="str">
        <f>VLOOKUP(Table_Query_from_OCE_REP4[[#This Row],[TOPORT]],Table_Query_from_OCE_REP_1[[PCODE]:[PNAME]],2,)</f>
        <v>NEW YORK, NEW YORK</v>
      </c>
      <c r="J156" t="str">
        <f>_xlfn.CONCAT(Table_Query_from_OCE_REP4[[#This Row],[FMPORT]],"/",Table_Query_from_OCE_REP4[[#This Row],[TOPORT]])</f>
        <v>MIA/NYC</v>
      </c>
      <c r="K156" t="str">
        <f>_xlfn.CONCAT(Table_Query_from_OCE_REP4[[#This Row],[FM NAME]],"/",Table_Query_from_OCE_REP4[[#This Row],[TO NAME]])</f>
        <v>MIAMI, FLORIDA/NEW YORK, NEW YORK</v>
      </c>
      <c r="M156" t="s">
        <v>1580</v>
      </c>
      <c r="N156" t="s">
        <v>1581</v>
      </c>
      <c r="O156" t="s">
        <v>1382</v>
      </c>
    </row>
    <row r="157" spans="1:15" x14ac:dyDescent="0.35">
      <c r="A157" t="s">
        <v>3661</v>
      </c>
      <c r="B157" t="s">
        <v>3790</v>
      </c>
      <c r="C157" t="s">
        <v>124</v>
      </c>
      <c r="D157" s="17">
        <v>45684</v>
      </c>
      <c r="E157">
        <v>22</v>
      </c>
      <c r="F157" t="s">
        <v>43</v>
      </c>
      <c r="G157" t="str">
        <f>VLOOKUP(Table_Query_from_OCE_REP4[[#This Row],[FMPORT]],Table_Query_from_OCE_REP_1[],2,)</f>
        <v>RIO DE JANEIRO, BRAZIL</v>
      </c>
      <c r="H157" t="s">
        <v>46</v>
      </c>
      <c r="I157" t="str">
        <f>VLOOKUP(Table_Query_from_OCE_REP4[[#This Row],[TOPORT]],Table_Query_from_OCE_REP_1[[PCODE]:[PNAME]],2,)</f>
        <v>CAPE TOWN, SOUTH AFRICA</v>
      </c>
      <c r="J157" t="str">
        <f>_xlfn.CONCAT(Table_Query_from_OCE_REP4[[#This Row],[FMPORT]],"/",Table_Query_from_OCE_REP4[[#This Row],[TOPORT]])</f>
        <v>RIO/CPT</v>
      </c>
      <c r="K157" t="str">
        <f>_xlfn.CONCAT(Table_Query_from_OCE_REP4[[#This Row],[FM NAME]],"/",Table_Query_from_OCE_REP4[[#This Row],[TO NAME]])</f>
        <v>RIO DE JANEIRO, BRAZIL/CAPE TOWN, SOUTH AFRICA</v>
      </c>
      <c r="M157" t="s">
        <v>1582</v>
      </c>
      <c r="N157" t="s">
        <v>1583</v>
      </c>
      <c r="O157" t="s">
        <v>1408</v>
      </c>
    </row>
    <row r="158" spans="1:15" x14ac:dyDescent="0.35">
      <c r="A158" t="s">
        <v>3662</v>
      </c>
      <c r="B158" t="s">
        <v>3791</v>
      </c>
      <c r="C158" t="s">
        <v>124</v>
      </c>
      <c r="D158" s="17">
        <v>45706</v>
      </c>
      <c r="E158">
        <v>33</v>
      </c>
      <c r="F158" t="s">
        <v>46</v>
      </c>
      <c r="G158" t="str">
        <f>VLOOKUP(Table_Query_from_OCE_REP4[[#This Row],[FMPORT]],Table_Query_from_OCE_REP_1[],2,)</f>
        <v>CAPE TOWN, SOUTH AFRICA</v>
      </c>
      <c r="H158" t="s">
        <v>32</v>
      </c>
      <c r="I158" t="str">
        <f>VLOOKUP(Table_Query_from_OCE_REP4[[#This Row],[TOPORT]],Table_Query_from_OCE_REP_1[[PCODE]:[PNAME]],2,)</f>
        <v>SINGAPORE, SINGAPORE</v>
      </c>
      <c r="J158" t="str">
        <f>_xlfn.CONCAT(Table_Query_from_OCE_REP4[[#This Row],[FMPORT]],"/",Table_Query_from_OCE_REP4[[#This Row],[TOPORT]])</f>
        <v>CPT/SIN</v>
      </c>
      <c r="K158" t="str">
        <f>_xlfn.CONCAT(Table_Query_from_OCE_REP4[[#This Row],[FM NAME]],"/",Table_Query_from_OCE_REP4[[#This Row],[TO NAME]])</f>
        <v>CAPE TOWN, SOUTH AFRICA/SINGAPORE, SINGAPORE</v>
      </c>
      <c r="M158" t="s">
        <v>1584</v>
      </c>
      <c r="N158" t="s">
        <v>1585</v>
      </c>
      <c r="O158" t="s">
        <v>1586</v>
      </c>
    </row>
    <row r="159" spans="1:15" x14ac:dyDescent="0.35">
      <c r="A159" t="s">
        <v>3663</v>
      </c>
      <c r="B159" t="s">
        <v>3792</v>
      </c>
      <c r="C159" t="s">
        <v>124</v>
      </c>
      <c r="D159" s="17">
        <v>45739</v>
      </c>
      <c r="E159">
        <v>22</v>
      </c>
      <c r="F159" t="s">
        <v>32</v>
      </c>
      <c r="G159" t="str">
        <f>VLOOKUP(Table_Query_from_OCE_REP4[[#This Row],[FMPORT]],Table_Query_from_OCE_REP_1[],2,)</f>
        <v>SINGAPORE, SINGAPORE</v>
      </c>
      <c r="H159" t="s">
        <v>1982</v>
      </c>
      <c r="I159" t="str">
        <f>VLOOKUP(Table_Query_from_OCE_REP4[[#This Row],[TOPORT]],Table_Query_from_OCE_REP_1[[PCODE]:[PNAME]],2,)</f>
        <v>TAIPEI (KEELUNG), TAIWAN CHINA</v>
      </c>
      <c r="J159" t="str">
        <f>_xlfn.CONCAT(Table_Query_from_OCE_REP4[[#This Row],[FMPORT]],"/",Table_Query_from_OCE_REP4[[#This Row],[TOPORT]])</f>
        <v>SIN/KEE</v>
      </c>
      <c r="K159" t="str">
        <f>_xlfn.CONCAT(Table_Query_from_OCE_REP4[[#This Row],[FM NAME]],"/",Table_Query_from_OCE_REP4[[#This Row],[TO NAME]])</f>
        <v>SINGAPORE, SINGAPORE/TAIPEI (KEELUNG), TAIWAN CHINA</v>
      </c>
      <c r="M159" t="s">
        <v>56</v>
      </c>
      <c r="N159" t="s">
        <v>1587</v>
      </c>
      <c r="O159" t="s">
        <v>1252</v>
      </c>
    </row>
    <row r="160" spans="1:15" x14ac:dyDescent="0.35">
      <c r="A160" t="s">
        <v>3664</v>
      </c>
      <c r="B160" t="s">
        <v>3793</v>
      </c>
      <c r="C160" t="s">
        <v>124</v>
      </c>
      <c r="D160" s="17">
        <v>45761</v>
      </c>
      <c r="E160">
        <v>20</v>
      </c>
      <c r="F160" t="s">
        <v>1982</v>
      </c>
      <c r="G160" t="str">
        <f>VLOOKUP(Table_Query_from_OCE_REP4[[#This Row],[FMPORT]],Table_Query_from_OCE_REP_1[],2,)</f>
        <v>TAIPEI (KEELUNG), TAIWAN CHINA</v>
      </c>
      <c r="H160" t="s">
        <v>1729</v>
      </c>
      <c r="I160" t="str">
        <f>VLOOKUP(Table_Query_from_OCE_REP4[[#This Row],[TOPORT]],Table_Query_from_OCE_REP_1[[PCODE]:[PNAME]],2,)</f>
        <v>PERTH (FREMANTLE), AUSTRALIA</v>
      </c>
      <c r="J160" t="str">
        <f>_xlfn.CONCAT(Table_Query_from_OCE_REP4[[#This Row],[FMPORT]],"/",Table_Query_from_OCE_REP4[[#This Row],[TOPORT]])</f>
        <v>KEE/FRE</v>
      </c>
      <c r="K160" t="str">
        <f>_xlfn.CONCAT(Table_Query_from_OCE_REP4[[#This Row],[FM NAME]],"/",Table_Query_from_OCE_REP4[[#This Row],[TO NAME]])</f>
        <v>TAIPEI (KEELUNG), TAIWAN CHINA/PERTH (FREMANTLE), AUSTRALIA</v>
      </c>
      <c r="M160" t="s">
        <v>46</v>
      </c>
      <c r="N160" t="s">
        <v>1588</v>
      </c>
      <c r="O160" t="s">
        <v>1589</v>
      </c>
    </row>
    <row r="161" spans="1:15" x14ac:dyDescent="0.35">
      <c r="A161" t="s">
        <v>3665</v>
      </c>
      <c r="B161" t="s">
        <v>3794</v>
      </c>
      <c r="C161" t="s">
        <v>124</v>
      </c>
      <c r="D161" s="17">
        <v>45781</v>
      </c>
      <c r="E161">
        <v>24</v>
      </c>
      <c r="F161" t="s">
        <v>1729</v>
      </c>
      <c r="G161" t="str">
        <f>VLOOKUP(Table_Query_from_OCE_REP4[[#This Row],[FMPORT]],Table_Query_from_OCE_REP_1[],2,)</f>
        <v>PERTH (FREMANTLE), AUSTRALIA</v>
      </c>
      <c r="H161" t="s">
        <v>35</v>
      </c>
      <c r="I161" t="str">
        <f>VLOOKUP(Table_Query_from_OCE_REP4[[#This Row],[TOPORT]],Table_Query_from_OCE_REP_1[[PCODE]:[PNAME]],2,)</f>
        <v>AUCKLAND, NEW ZEALAND</v>
      </c>
      <c r="J161" t="str">
        <f>_xlfn.CONCAT(Table_Query_from_OCE_REP4[[#This Row],[FMPORT]],"/",Table_Query_from_OCE_REP4[[#This Row],[TOPORT]])</f>
        <v>FRE/AKL</v>
      </c>
      <c r="K161" t="str">
        <f>_xlfn.CONCAT(Table_Query_from_OCE_REP4[[#This Row],[FM NAME]],"/",Table_Query_from_OCE_REP4[[#This Row],[TO NAME]])</f>
        <v>PERTH (FREMANTLE), AUSTRALIA/AUCKLAND, NEW ZEALAND</v>
      </c>
      <c r="M161" t="s">
        <v>1590</v>
      </c>
      <c r="N161" t="s">
        <v>1591</v>
      </c>
      <c r="O161" t="s">
        <v>7</v>
      </c>
    </row>
    <row r="162" spans="1:15" x14ac:dyDescent="0.35">
      <c r="A162" t="s">
        <v>3795</v>
      </c>
      <c r="B162" t="s">
        <v>3796</v>
      </c>
      <c r="C162" t="s">
        <v>124</v>
      </c>
      <c r="D162" s="17">
        <v>45781</v>
      </c>
      <c r="E162">
        <v>61</v>
      </c>
      <c r="F162" t="s">
        <v>1729</v>
      </c>
      <c r="G162" t="str">
        <f>VLOOKUP(Table_Query_from_OCE_REP4[[#This Row],[FMPORT]],Table_Query_from_OCE_REP_1[],2,)</f>
        <v>PERTH (FREMANTLE), AUSTRALIA</v>
      </c>
      <c r="H162" t="s">
        <v>70</v>
      </c>
      <c r="I162" t="str">
        <f>VLOOKUP(Table_Query_from_OCE_REP4[[#This Row],[TOPORT]],Table_Query_from_OCE_REP_1[[PCODE]:[PNAME]],2,)</f>
        <v>SAN DIEGO, CALIFORNIA</v>
      </c>
      <c r="J162" t="str">
        <f>_xlfn.CONCAT(Table_Query_from_OCE_REP4[[#This Row],[FMPORT]],"/",Table_Query_from_OCE_REP4[[#This Row],[TOPORT]])</f>
        <v>FRE/SAN</v>
      </c>
      <c r="K162" t="str">
        <f>_xlfn.CONCAT(Table_Query_from_OCE_REP4[[#This Row],[FM NAME]],"/",Table_Query_from_OCE_REP4[[#This Row],[TO NAME]])</f>
        <v>PERTH (FREMANTLE), AUSTRALIA/SAN DIEGO, CALIFORNIA</v>
      </c>
      <c r="M162" t="s">
        <v>1592</v>
      </c>
      <c r="N162" t="s">
        <v>1593</v>
      </c>
      <c r="O162" t="s">
        <v>1500</v>
      </c>
    </row>
    <row r="163" spans="1:15" x14ac:dyDescent="0.35">
      <c r="A163" t="s">
        <v>3666</v>
      </c>
      <c r="B163" t="s">
        <v>3797</v>
      </c>
      <c r="C163" t="s">
        <v>124</v>
      </c>
      <c r="D163" s="17">
        <v>45805</v>
      </c>
      <c r="E163">
        <v>20</v>
      </c>
      <c r="F163" t="s">
        <v>35</v>
      </c>
      <c r="G163" t="str">
        <f>VLOOKUP(Table_Query_from_OCE_REP4[[#This Row],[FMPORT]],Table_Query_from_OCE_REP_1[],2,)</f>
        <v>AUCKLAND, NEW ZEALAND</v>
      </c>
      <c r="H163" t="s">
        <v>36</v>
      </c>
      <c r="I163" t="str">
        <f>VLOOKUP(Table_Query_from_OCE_REP4[[#This Row],[TOPORT]],Table_Query_from_OCE_REP_1[[PCODE]:[PNAME]],2,)</f>
        <v>PAPEETE (TAHITI), FRENCH POLYNESIA</v>
      </c>
      <c r="J163" t="str">
        <f>_xlfn.CONCAT(Table_Query_from_OCE_REP4[[#This Row],[FMPORT]],"/",Table_Query_from_OCE_REP4[[#This Row],[TOPORT]])</f>
        <v>AKL/PPT</v>
      </c>
      <c r="K163" t="str">
        <f>_xlfn.CONCAT(Table_Query_from_OCE_REP4[[#This Row],[FM NAME]],"/",Table_Query_from_OCE_REP4[[#This Row],[TO NAME]])</f>
        <v>AUCKLAND, NEW ZEALAND/PAPEETE (TAHITI), FRENCH POLYNESIA</v>
      </c>
      <c r="M163" t="s">
        <v>1594</v>
      </c>
      <c r="N163" t="s">
        <v>1595</v>
      </c>
      <c r="O163" t="s">
        <v>1270</v>
      </c>
    </row>
    <row r="164" spans="1:15" x14ac:dyDescent="0.35">
      <c r="A164" t="s">
        <v>3798</v>
      </c>
      <c r="B164" t="s">
        <v>3799</v>
      </c>
      <c r="C164" t="s">
        <v>124</v>
      </c>
      <c r="D164" s="17">
        <v>45805</v>
      </c>
      <c r="E164">
        <v>37</v>
      </c>
      <c r="F164" t="s">
        <v>35</v>
      </c>
      <c r="G164" t="str">
        <f>VLOOKUP(Table_Query_from_OCE_REP4[[#This Row],[FMPORT]],Table_Query_from_OCE_REP_1[],2,)</f>
        <v>AUCKLAND, NEW ZEALAND</v>
      </c>
      <c r="H164" t="s">
        <v>70</v>
      </c>
      <c r="I164" t="str">
        <f>VLOOKUP(Table_Query_from_OCE_REP4[[#This Row],[TOPORT]],Table_Query_from_OCE_REP_1[[PCODE]:[PNAME]],2,)</f>
        <v>SAN DIEGO, CALIFORNIA</v>
      </c>
      <c r="J164" t="str">
        <f>_xlfn.CONCAT(Table_Query_from_OCE_REP4[[#This Row],[FMPORT]],"/",Table_Query_from_OCE_REP4[[#This Row],[TOPORT]])</f>
        <v>AKL/SAN</v>
      </c>
      <c r="K164" t="str">
        <f>_xlfn.CONCAT(Table_Query_from_OCE_REP4[[#This Row],[FM NAME]],"/",Table_Query_from_OCE_REP4[[#This Row],[TO NAME]])</f>
        <v>AUCKLAND, NEW ZEALAND/SAN DIEGO, CALIFORNIA</v>
      </c>
      <c r="M164" t="s">
        <v>3761</v>
      </c>
      <c r="N164" t="s">
        <v>3762</v>
      </c>
      <c r="O164" t="s">
        <v>1774</v>
      </c>
    </row>
    <row r="165" spans="1:15" x14ac:dyDescent="0.35">
      <c r="A165" t="s">
        <v>3800</v>
      </c>
      <c r="B165" t="s">
        <v>3801</v>
      </c>
      <c r="C165" t="s">
        <v>124</v>
      </c>
      <c r="D165" s="17">
        <v>45805</v>
      </c>
      <c r="E165">
        <v>57</v>
      </c>
      <c r="F165" t="s">
        <v>35</v>
      </c>
      <c r="G165" t="str">
        <f>VLOOKUP(Table_Query_from_OCE_REP4[[#This Row],[FMPORT]],Table_Query_from_OCE_REP_1[],2,)</f>
        <v>AUCKLAND, NEW ZEALAND</v>
      </c>
      <c r="H165" t="s">
        <v>53</v>
      </c>
      <c r="I165" t="str">
        <f>VLOOKUP(Table_Query_from_OCE_REP4[[#This Row],[TOPORT]],Table_Query_from_OCE_REP_1[[PCODE]:[PNAME]],2,)</f>
        <v>NEW YORK, NEW YORK</v>
      </c>
      <c r="J165" t="str">
        <f>_xlfn.CONCAT(Table_Query_from_OCE_REP4[[#This Row],[FMPORT]],"/",Table_Query_from_OCE_REP4[[#This Row],[TOPORT]])</f>
        <v>AKL/NYC</v>
      </c>
      <c r="K165" t="str">
        <f>_xlfn.CONCAT(Table_Query_from_OCE_REP4[[#This Row],[FM NAME]],"/",Table_Query_from_OCE_REP4[[#This Row],[TO NAME]])</f>
        <v>AUCKLAND, NEW ZEALAND/NEW YORK, NEW YORK</v>
      </c>
      <c r="M165" t="s">
        <v>1596</v>
      </c>
      <c r="N165" t="s">
        <v>1597</v>
      </c>
      <c r="O165" t="s">
        <v>1300</v>
      </c>
    </row>
    <row r="166" spans="1:15" x14ac:dyDescent="0.35">
      <c r="A166" t="s">
        <v>3667</v>
      </c>
      <c r="B166" t="s">
        <v>3802</v>
      </c>
      <c r="C166" t="s">
        <v>124</v>
      </c>
      <c r="D166" s="17">
        <v>45824</v>
      </c>
      <c r="E166">
        <v>17</v>
      </c>
      <c r="F166" t="s">
        <v>36</v>
      </c>
      <c r="G166" t="str">
        <f>VLOOKUP(Table_Query_from_OCE_REP4[[#This Row],[FMPORT]],Table_Query_from_OCE_REP_1[],2,)</f>
        <v>PAPEETE (TAHITI), FRENCH POLYNESIA</v>
      </c>
      <c r="H166" t="s">
        <v>70</v>
      </c>
      <c r="I166" t="str">
        <f>VLOOKUP(Table_Query_from_OCE_REP4[[#This Row],[TOPORT]],Table_Query_from_OCE_REP_1[[PCODE]:[PNAME]],2,)</f>
        <v>SAN DIEGO, CALIFORNIA</v>
      </c>
      <c r="J166" t="str">
        <f>_xlfn.CONCAT(Table_Query_from_OCE_REP4[[#This Row],[FMPORT]],"/",Table_Query_from_OCE_REP4[[#This Row],[TOPORT]])</f>
        <v>PPT/SAN</v>
      </c>
      <c r="K166" t="str">
        <f>_xlfn.CONCAT(Table_Query_from_OCE_REP4[[#This Row],[FM NAME]],"/",Table_Query_from_OCE_REP4[[#This Row],[TO NAME]])</f>
        <v>PAPEETE (TAHITI), FRENCH POLYNESIA/SAN DIEGO, CALIFORNIA</v>
      </c>
      <c r="M166" t="s">
        <v>1598</v>
      </c>
      <c r="N166" t="s">
        <v>1599</v>
      </c>
      <c r="O166" t="s">
        <v>1267</v>
      </c>
    </row>
    <row r="167" spans="1:15" x14ac:dyDescent="0.35">
      <c r="A167" t="s">
        <v>3803</v>
      </c>
      <c r="B167" t="s">
        <v>3804</v>
      </c>
      <c r="C167" t="s">
        <v>124</v>
      </c>
      <c r="D167" s="17">
        <v>45824</v>
      </c>
      <c r="E167">
        <v>37</v>
      </c>
      <c r="F167" t="s">
        <v>36</v>
      </c>
      <c r="G167" t="str">
        <f>VLOOKUP(Table_Query_from_OCE_REP4[[#This Row],[FMPORT]],Table_Query_from_OCE_REP_1[],2,)</f>
        <v>PAPEETE (TAHITI), FRENCH POLYNESIA</v>
      </c>
      <c r="H167" t="s">
        <v>53</v>
      </c>
      <c r="I167" t="str">
        <f>VLOOKUP(Table_Query_from_OCE_REP4[[#This Row],[TOPORT]],Table_Query_from_OCE_REP_1[[PCODE]:[PNAME]],2,)</f>
        <v>NEW YORK, NEW YORK</v>
      </c>
      <c r="J167" t="str">
        <f>_xlfn.CONCAT(Table_Query_from_OCE_REP4[[#This Row],[FMPORT]],"/",Table_Query_from_OCE_REP4[[#This Row],[TOPORT]])</f>
        <v>PPT/NYC</v>
      </c>
      <c r="K167" t="str">
        <f>_xlfn.CONCAT(Table_Query_from_OCE_REP4[[#This Row],[FM NAME]],"/",Table_Query_from_OCE_REP4[[#This Row],[TO NAME]])</f>
        <v>PAPEETE (TAHITI), FRENCH POLYNESIA/NEW YORK, NEW YORK</v>
      </c>
      <c r="M167" t="s">
        <v>1600</v>
      </c>
      <c r="N167" t="s">
        <v>1601</v>
      </c>
      <c r="O167" t="s">
        <v>1382</v>
      </c>
    </row>
    <row r="168" spans="1:15" x14ac:dyDescent="0.35">
      <c r="A168" t="s">
        <v>3668</v>
      </c>
      <c r="B168" t="s">
        <v>3805</v>
      </c>
      <c r="C168" t="s">
        <v>124</v>
      </c>
      <c r="D168" s="17">
        <v>45841</v>
      </c>
      <c r="E168">
        <v>20</v>
      </c>
      <c r="F168" t="s">
        <v>70</v>
      </c>
      <c r="G168" t="str">
        <f>VLOOKUP(Table_Query_from_OCE_REP4[[#This Row],[FMPORT]],Table_Query_from_OCE_REP_1[],2,)</f>
        <v>SAN DIEGO, CALIFORNIA</v>
      </c>
      <c r="H168" t="s">
        <v>53</v>
      </c>
      <c r="I168" t="str">
        <f>VLOOKUP(Table_Query_from_OCE_REP4[[#This Row],[TOPORT]],Table_Query_from_OCE_REP_1[[PCODE]:[PNAME]],2,)</f>
        <v>NEW YORK, NEW YORK</v>
      </c>
      <c r="J168" t="str">
        <f>_xlfn.CONCAT(Table_Query_from_OCE_REP4[[#This Row],[FMPORT]],"/",Table_Query_from_OCE_REP4[[#This Row],[TOPORT]])</f>
        <v>SAN/NYC</v>
      </c>
      <c r="K168" t="str">
        <f>_xlfn.CONCAT(Table_Query_from_OCE_REP4[[#This Row],[FM NAME]],"/",Table_Query_from_OCE_REP4[[#This Row],[TO NAME]])</f>
        <v>SAN DIEGO, CALIFORNIA/NEW YORK, NEW YORK</v>
      </c>
      <c r="M168" t="s">
        <v>1602</v>
      </c>
      <c r="N168" t="s">
        <v>1603</v>
      </c>
      <c r="O168" t="s">
        <v>1300</v>
      </c>
    </row>
    <row r="169" spans="1:15" x14ac:dyDescent="0.35">
      <c r="A169" t="s">
        <v>4155</v>
      </c>
      <c r="B169" t="s">
        <v>3028</v>
      </c>
      <c r="C169" t="s">
        <v>124</v>
      </c>
      <c r="D169" s="17">
        <v>45861</v>
      </c>
      <c r="E169">
        <v>7</v>
      </c>
      <c r="F169" t="s">
        <v>53</v>
      </c>
      <c r="G169" t="str">
        <f>VLOOKUP(Table_Query_from_OCE_REP4[[#This Row],[FMPORT]],Table_Query_from_OCE_REP_1[],2,)</f>
        <v>NEW YORK, NEW YORK</v>
      </c>
      <c r="H169" t="s">
        <v>53</v>
      </c>
      <c r="I169" t="str">
        <f>VLOOKUP(Table_Query_from_OCE_REP4[[#This Row],[TOPORT]],Table_Query_from_OCE_REP_1[[PCODE]:[PNAME]],2,)</f>
        <v>NEW YORK, NEW YORK</v>
      </c>
      <c r="J169" t="str">
        <f>_xlfn.CONCAT(Table_Query_from_OCE_REP4[[#This Row],[FMPORT]],"/",Table_Query_from_OCE_REP4[[#This Row],[TOPORT]])</f>
        <v>NYC/NYC</v>
      </c>
      <c r="K169" t="str">
        <f>_xlfn.CONCAT(Table_Query_from_OCE_REP4[[#This Row],[FM NAME]],"/",Table_Query_from_OCE_REP4[[#This Row],[TO NAME]])</f>
        <v>NEW YORK, NEW YORK/NEW YORK, NEW YORK</v>
      </c>
      <c r="M169" t="s">
        <v>1604</v>
      </c>
      <c r="N169" t="s">
        <v>1605</v>
      </c>
      <c r="O169" t="s">
        <v>1606</v>
      </c>
    </row>
    <row r="170" spans="1:15" x14ac:dyDescent="0.35">
      <c r="A170" t="s">
        <v>4156</v>
      </c>
      <c r="B170" t="s">
        <v>3028</v>
      </c>
      <c r="C170" t="s">
        <v>124</v>
      </c>
      <c r="D170" s="17">
        <v>45868</v>
      </c>
      <c r="E170">
        <v>7</v>
      </c>
      <c r="F170" t="s">
        <v>53</v>
      </c>
      <c r="G170" t="str">
        <f>VLOOKUP(Table_Query_from_OCE_REP4[[#This Row],[FMPORT]],Table_Query_from_OCE_REP_1[],2,)</f>
        <v>NEW YORK, NEW YORK</v>
      </c>
      <c r="H170" t="s">
        <v>53</v>
      </c>
      <c r="I170" t="str">
        <f>VLOOKUP(Table_Query_from_OCE_REP4[[#This Row],[TOPORT]],Table_Query_from_OCE_REP_1[[PCODE]:[PNAME]],2,)</f>
        <v>NEW YORK, NEW YORK</v>
      </c>
      <c r="J170" t="str">
        <f>_xlfn.CONCAT(Table_Query_from_OCE_REP4[[#This Row],[FMPORT]],"/",Table_Query_from_OCE_REP4[[#This Row],[TOPORT]])</f>
        <v>NYC/NYC</v>
      </c>
      <c r="K170" t="str">
        <f>_xlfn.CONCAT(Table_Query_from_OCE_REP4[[#This Row],[FM NAME]],"/",Table_Query_from_OCE_REP4[[#This Row],[TO NAME]])</f>
        <v>NEW YORK, NEW YORK/NEW YORK, NEW YORK</v>
      </c>
      <c r="M170" t="s">
        <v>1607</v>
      </c>
      <c r="N170" t="s">
        <v>1608</v>
      </c>
      <c r="O170" t="s">
        <v>28</v>
      </c>
    </row>
    <row r="171" spans="1:15" x14ac:dyDescent="0.35">
      <c r="A171" t="s">
        <v>4157</v>
      </c>
      <c r="B171" t="s">
        <v>4158</v>
      </c>
      <c r="C171" t="s">
        <v>124</v>
      </c>
      <c r="D171" s="17">
        <v>45875</v>
      </c>
      <c r="E171">
        <v>19</v>
      </c>
      <c r="F171" t="s">
        <v>53</v>
      </c>
      <c r="G171" t="str">
        <f>VLOOKUP(Table_Query_from_OCE_REP4[[#This Row],[FMPORT]],Table_Query_from_OCE_REP_1[],2,)</f>
        <v>NEW YORK, NEW YORK</v>
      </c>
      <c r="H171" t="s">
        <v>62</v>
      </c>
      <c r="I171" t="str">
        <f>VLOOKUP(Table_Query_from_OCE_REP4[[#This Row],[TOPORT]],Table_Query_from_OCE_REP_1[[PCODE]:[PNAME]],2,)</f>
        <v>REYKJAVIK, ICELAND</v>
      </c>
      <c r="J171" t="str">
        <f>_xlfn.CONCAT(Table_Query_from_OCE_REP4[[#This Row],[FMPORT]],"/",Table_Query_from_OCE_REP4[[#This Row],[TOPORT]])</f>
        <v>NYC/REK</v>
      </c>
      <c r="K171" t="str">
        <f>_xlfn.CONCAT(Table_Query_from_OCE_REP4[[#This Row],[FM NAME]],"/",Table_Query_from_OCE_REP4[[#This Row],[TO NAME]])</f>
        <v>NEW YORK, NEW YORK/REYKJAVIK, ICELAND</v>
      </c>
      <c r="M171" t="s">
        <v>1609</v>
      </c>
      <c r="N171" t="s">
        <v>1610</v>
      </c>
      <c r="O171" t="s">
        <v>1611</v>
      </c>
    </row>
    <row r="172" spans="1:15" x14ac:dyDescent="0.35">
      <c r="A172" t="s">
        <v>4159</v>
      </c>
      <c r="B172" t="s">
        <v>4160</v>
      </c>
      <c r="C172" t="s">
        <v>124</v>
      </c>
      <c r="D172" s="17">
        <v>45875</v>
      </c>
      <c r="E172">
        <v>38</v>
      </c>
      <c r="F172" t="s">
        <v>53</v>
      </c>
      <c r="G172" t="str">
        <f>VLOOKUP(Table_Query_from_OCE_REP4[[#This Row],[FMPORT]],Table_Query_from_OCE_REP_1[],2,)</f>
        <v>NEW YORK, NEW YORK</v>
      </c>
      <c r="H172" t="s">
        <v>53</v>
      </c>
      <c r="I172" t="str">
        <f>VLOOKUP(Table_Query_from_OCE_REP4[[#This Row],[TOPORT]],Table_Query_from_OCE_REP_1[[PCODE]:[PNAME]],2,)</f>
        <v>NEW YORK, NEW YORK</v>
      </c>
      <c r="J172" t="str">
        <f>_xlfn.CONCAT(Table_Query_from_OCE_REP4[[#This Row],[FMPORT]],"/",Table_Query_from_OCE_REP4[[#This Row],[TOPORT]])</f>
        <v>NYC/NYC</v>
      </c>
      <c r="K172" t="str">
        <f>_xlfn.CONCAT(Table_Query_from_OCE_REP4[[#This Row],[FM NAME]],"/",Table_Query_from_OCE_REP4[[#This Row],[TO NAME]])</f>
        <v>NEW YORK, NEW YORK/NEW YORK, NEW YORK</v>
      </c>
      <c r="M172" t="s">
        <v>1612</v>
      </c>
      <c r="N172" t="s">
        <v>1613</v>
      </c>
      <c r="O172" t="s">
        <v>1614</v>
      </c>
    </row>
    <row r="173" spans="1:15" x14ac:dyDescent="0.35">
      <c r="A173" t="s">
        <v>4161</v>
      </c>
      <c r="B173" t="s">
        <v>4162</v>
      </c>
      <c r="C173" t="s">
        <v>124</v>
      </c>
      <c r="D173" s="17">
        <v>45894</v>
      </c>
      <c r="E173">
        <v>19</v>
      </c>
      <c r="F173" t="s">
        <v>62</v>
      </c>
      <c r="G173" t="str">
        <f>VLOOKUP(Table_Query_from_OCE_REP4[[#This Row],[FMPORT]],Table_Query_from_OCE_REP_1[],2,)</f>
        <v>REYKJAVIK, ICELAND</v>
      </c>
      <c r="H173" t="s">
        <v>53</v>
      </c>
      <c r="I173" t="str">
        <f>VLOOKUP(Table_Query_from_OCE_REP4[[#This Row],[TOPORT]],Table_Query_from_OCE_REP_1[[PCODE]:[PNAME]],2,)</f>
        <v>NEW YORK, NEW YORK</v>
      </c>
      <c r="J173" t="str">
        <f>_xlfn.CONCAT(Table_Query_from_OCE_REP4[[#This Row],[FMPORT]],"/",Table_Query_from_OCE_REP4[[#This Row],[TOPORT]])</f>
        <v>REK/NYC</v>
      </c>
      <c r="K173" t="str">
        <f>_xlfn.CONCAT(Table_Query_from_OCE_REP4[[#This Row],[FM NAME]],"/",Table_Query_from_OCE_REP4[[#This Row],[TO NAME]])</f>
        <v>REYKJAVIK, ICELAND/NEW YORK, NEW YORK</v>
      </c>
      <c r="M173" t="s">
        <v>1615</v>
      </c>
      <c r="N173" t="s">
        <v>1616</v>
      </c>
      <c r="O173" t="s">
        <v>1267</v>
      </c>
    </row>
    <row r="174" spans="1:15" x14ac:dyDescent="0.35">
      <c r="A174" t="s">
        <v>4163</v>
      </c>
      <c r="B174" t="s">
        <v>4164</v>
      </c>
      <c r="C174" t="s">
        <v>124</v>
      </c>
      <c r="D174" s="17">
        <v>45913</v>
      </c>
      <c r="E174">
        <v>11</v>
      </c>
      <c r="F174" t="s">
        <v>53</v>
      </c>
      <c r="G174" t="str">
        <f>VLOOKUP(Table_Query_from_OCE_REP4[[#This Row],[FMPORT]],Table_Query_from_OCE_REP_1[],2,)</f>
        <v>NEW YORK, NEW YORK</v>
      </c>
      <c r="H174" t="s">
        <v>67</v>
      </c>
      <c r="I174" t="str">
        <f>VLOOKUP(Table_Query_from_OCE_REP4[[#This Row],[TOPORT]],Table_Query_from_OCE_REP_1[[PCODE]:[PNAME]],2,)</f>
        <v>MONTREAL, QUEBEC</v>
      </c>
      <c r="J174" t="str">
        <f>_xlfn.CONCAT(Table_Query_from_OCE_REP4[[#This Row],[FMPORT]],"/",Table_Query_from_OCE_REP4[[#This Row],[TOPORT]])</f>
        <v>NYC/YUL</v>
      </c>
      <c r="K174" t="str">
        <f>_xlfn.CONCAT(Table_Query_from_OCE_REP4[[#This Row],[FM NAME]],"/",Table_Query_from_OCE_REP4[[#This Row],[TO NAME]])</f>
        <v>NEW YORK, NEW YORK/MONTREAL, QUEBEC</v>
      </c>
      <c r="M174" t="s">
        <v>1617</v>
      </c>
      <c r="N174" t="s">
        <v>1618</v>
      </c>
      <c r="O174" t="s">
        <v>1518</v>
      </c>
    </row>
    <row r="175" spans="1:15" x14ac:dyDescent="0.35">
      <c r="A175" t="s">
        <v>4165</v>
      </c>
      <c r="B175" t="s">
        <v>4166</v>
      </c>
      <c r="C175" t="s">
        <v>124</v>
      </c>
      <c r="D175" s="17">
        <v>45924</v>
      </c>
      <c r="E175">
        <v>11</v>
      </c>
      <c r="F175" t="s">
        <v>67</v>
      </c>
      <c r="G175" t="str">
        <f>VLOOKUP(Table_Query_from_OCE_REP4[[#This Row],[FMPORT]],Table_Query_from_OCE_REP_1[],2,)</f>
        <v>MONTREAL, QUEBEC</v>
      </c>
      <c r="H175" t="s">
        <v>256</v>
      </c>
      <c r="I175" t="str">
        <f>VLOOKUP(Table_Query_from_OCE_REP4[[#This Row],[TOPORT]],Table_Query_from_OCE_REP_1[[PCODE]:[PNAME]],2,)</f>
        <v>BOSTON, MASSACHUSETTS</v>
      </c>
      <c r="J175" t="str">
        <f>_xlfn.CONCAT(Table_Query_from_OCE_REP4[[#This Row],[FMPORT]],"/",Table_Query_from_OCE_REP4[[#This Row],[TOPORT]])</f>
        <v>YUL/BOS</v>
      </c>
      <c r="K175" t="str">
        <f>_xlfn.CONCAT(Table_Query_from_OCE_REP4[[#This Row],[FM NAME]],"/",Table_Query_from_OCE_REP4[[#This Row],[TO NAME]])</f>
        <v>MONTREAL, QUEBEC/BOSTON, MASSACHUSETTS</v>
      </c>
      <c r="M175" t="s">
        <v>1619</v>
      </c>
      <c r="N175" t="s">
        <v>1620</v>
      </c>
      <c r="O175" t="s">
        <v>1621</v>
      </c>
    </row>
    <row r="176" spans="1:15" x14ac:dyDescent="0.35">
      <c r="A176" t="s">
        <v>4167</v>
      </c>
      <c r="B176" t="s">
        <v>4168</v>
      </c>
      <c r="C176" t="s">
        <v>124</v>
      </c>
      <c r="D176" s="17">
        <v>45935</v>
      </c>
      <c r="E176">
        <v>11</v>
      </c>
      <c r="F176" t="s">
        <v>256</v>
      </c>
      <c r="G176" t="str">
        <f>VLOOKUP(Table_Query_from_OCE_REP4[[#This Row],[FMPORT]],Table_Query_from_OCE_REP_1[],2,)</f>
        <v>BOSTON, MASSACHUSETTS</v>
      </c>
      <c r="H176" t="s">
        <v>67</v>
      </c>
      <c r="I176" t="str">
        <f>VLOOKUP(Table_Query_from_OCE_REP4[[#This Row],[TOPORT]],Table_Query_from_OCE_REP_1[[PCODE]:[PNAME]],2,)</f>
        <v>MONTREAL, QUEBEC</v>
      </c>
      <c r="J176" t="str">
        <f>_xlfn.CONCAT(Table_Query_from_OCE_REP4[[#This Row],[FMPORT]],"/",Table_Query_from_OCE_REP4[[#This Row],[TOPORT]])</f>
        <v>BOS/YUL</v>
      </c>
      <c r="K176" t="str">
        <f>_xlfn.CONCAT(Table_Query_from_OCE_REP4[[#This Row],[FM NAME]],"/",Table_Query_from_OCE_REP4[[#This Row],[TO NAME]])</f>
        <v>BOSTON, MASSACHUSETTS/MONTREAL, QUEBEC</v>
      </c>
      <c r="M176" t="s">
        <v>1622</v>
      </c>
      <c r="N176" t="s">
        <v>1623</v>
      </c>
      <c r="O176" t="s">
        <v>1624</v>
      </c>
    </row>
    <row r="177" spans="1:15" x14ac:dyDescent="0.35">
      <c r="A177" t="s">
        <v>4169</v>
      </c>
      <c r="B177" t="s">
        <v>4168</v>
      </c>
      <c r="C177" t="s">
        <v>124</v>
      </c>
      <c r="D177" s="17">
        <v>45946</v>
      </c>
      <c r="E177">
        <v>11</v>
      </c>
      <c r="F177" t="s">
        <v>67</v>
      </c>
      <c r="G177" t="str">
        <f>VLOOKUP(Table_Query_from_OCE_REP4[[#This Row],[FMPORT]],Table_Query_from_OCE_REP_1[],2,)</f>
        <v>MONTREAL, QUEBEC</v>
      </c>
      <c r="H177" t="s">
        <v>256</v>
      </c>
      <c r="I177" t="str">
        <f>VLOOKUP(Table_Query_from_OCE_REP4[[#This Row],[TOPORT]],Table_Query_from_OCE_REP_1[[PCODE]:[PNAME]],2,)</f>
        <v>BOSTON, MASSACHUSETTS</v>
      </c>
      <c r="J177" t="str">
        <f>_xlfn.CONCAT(Table_Query_from_OCE_REP4[[#This Row],[FMPORT]],"/",Table_Query_from_OCE_REP4[[#This Row],[TOPORT]])</f>
        <v>YUL/BOS</v>
      </c>
      <c r="K177" t="str">
        <f>_xlfn.CONCAT(Table_Query_from_OCE_REP4[[#This Row],[FM NAME]],"/",Table_Query_from_OCE_REP4[[#This Row],[TO NAME]])</f>
        <v>MONTREAL, QUEBEC/BOSTON, MASSACHUSETTS</v>
      </c>
      <c r="M177" t="s">
        <v>1625</v>
      </c>
      <c r="N177" t="s">
        <v>1626</v>
      </c>
      <c r="O177" t="s">
        <v>1297</v>
      </c>
    </row>
    <row r="178" spans="1:15" x14ac:dyDescent="0.35">
      <c r="A178" t="s">
        <v>4170</v>
      </c>
      <c r="B178" t="s">
        <v>4171</v>
      </c>
      <c r="C178" t="s">
        <v>124</v>
      </c>
      <c r="D178" s="17">
        <v>45957</v>
      </c>
      <c r="E178">
        <v>16</v>
      </c>
      <c r="F178" t="s">
        <v>256</v>
      </c>
      <c r="G178" t="str">
        <f>VLOOKUP(Table_Query_from_OCE_REP4[[#This Row],[FMPORT]],Table_Query_from_OCE_REP_1[],2,)</f>
        <v>BOSTON, MASSACHUSETTS</v>
      </c>
      <c r="H178" t="s">
        <v>26</v>
      </c>
      <c r="I178" t="str">
        <f>VLOOKUP(Table_Query_from_OCE_REP4[[#This Row],[TOPORT]],Table_Query_from_OCE_REP_1[[PCODE]:[PNAME]],2,)</f>
        <v>MIAMI, FLORIDA</v>
      </c>
      <c r="J178" t="str">
        <f>_xlfn.CONCAT(Table_Query_from_OCE_REP4[[#This Row],[FMPORT]],"/",Table_Query_from_OCE_REP4[[#This Row],[TOPORT]])</f>
        <v>BOS/MIA</v>
      </c>
      <c r="K178" t="str">
        <f>_xlfn.CONCAT(Table_Query_from_OCE_REP4[[#This Row],[FM NAME]],"/",Table_Query_from_OCE_REP4[[#This Row],[TO NAME]])</f>
        <v>BOSTON, MASSACHUSETTS/MIAMI, FLORIDA</v>
      </c>
      <c r="M178" t="s">
        <v>1627</v>
      </c>
      <c r="N178" t="s">
        <v>1628</v>
      </c>
      <c r="O178" t="s">
        <v>1315</v>
      </c>
    </row>
    <row r="179" spans="1:15" x14ac:dyDescent="0.35">
      <c r="A179" t="s">
        <v>4172</v>
      </c>
      <c r="B179" t="s">
        <v>4173</v>
      </c>
      <c r="C179" t="s">
        <v>124</v>
      </c>
      <c r="D179" s="17">
        <v>45957</v>
      </c>
      <c r="E179">
        <v>41</v>
      </c>
      <c r="F179" t="s">
        <v>256</v>
      </c>
      <c r="G179" t="str">
        <f>VLOOKUP(Table_Query_from_OCE_REP4[[#This Row],[FMPORT]],Table_Query_from_OCE_REP_1[],2,)</f>
        <v>BOSTON, MASSACHUSETTS</v>
      </c>
      <c r="H179" t="s">
        <v>26</v>
      </c>
      <c r="I179" t="str">
        <f>VLOOKUP(Table_Query_from_OCE_REP4[[#This Row],[TOPORT]],Table_Query_from_OCE_REP_1[[PCODE]:[PNAME]],2,)</f>
        <v>MIAMI, FLORIDA</v>
      </c>
      <c r="J179" t="str">
        <f>_xlfn.CONCAT(Table_Query_from_OCE_REP4[[#This Row],[FMPORT]],"/",Table_Query_from_OCE_REP4[[#This Row],[TOPORT]])</f>
        <v>BOS/MIA</v>
      </c>
      <c r="K179" t="str">
        <f>_xlfn.CONCAT(Table_Query_from_OCE_REP4[[#This Row],[FM NAME]],"/",Table_Query_from_OCE_REP4[[#This Row],[TO NAME]])</f>
        <v>BOSTON, MASSACHUSETTS/MIAMI, FLORIDA</v>
      </c>
      <c r="M179" t="s">
        <v>2963</v>
      </c>
      <c r="N179" t="s">
        <v>2964</v>
      </c>
      <c r="O179" t="s">
        <v>1284</v>
      </c>
    </row>
    <row r="180" spans="1:15" x14ac:dyDescent="0.35">
      <c r="A180" t="s">
        <v>4174</v>
      </c>
      <c r="B180" t="s">
        <v>4175</v>
      </c>
      <c r="C180" t="s">
        <v>124</v>
      </c>
      <c r="D180" s="17">
        <v>45973</v>
      </c>
      <c r="E180">
        <v>25</v>
      </c>
      <c r="F180" t="s">
        <v>26</v>
      </c>
      <c r="G180" t="str">
        <f>VLOOKUP(Table_Query_from_OCE_REP4[[#This Row],[FMPORT]],Table_Query_from_OCE_REP_1[],2,)</f>
        <v>MIAMI, FLORIDA</v>
      </c>
      <c r="H180" t="s">
        <v>26</v>
      </c>
      <c r="I180" t="str">
        <f>VLOOKUP(Table_Query_from_OCE_REP4[[#This Row],[TOPORT]],Table_Query_from_OCE_REP_1[[PCODE]:[PNAME]],2,)</f>
        <v>MIAMI, FLORIDA</v>
      </c>
      <c r="J180" t="str">
        <f>_xlfn.CONCAT(Table_Query_from_OCE_REP4[[#This Row],[FMPORT]],"/",Table_Query_from_OCE_REP4[[#This Row],[TOPORT]])</f>
        <v>MIA/MIA</v>
      </c>
      <c r="K180" t="str">
        <f>_xlfn.CONCAT(Table_Query_from_OCE_REP4[[#This Row],[FM NAME]],"/",Table_Query_from_OCE_REP4[[#This Row],[TO NAME]])</f>
        <v>MIAMI, FLORIDA/MIAMI, FLORIDA</v>
      </c>
      <c r="M180" t="s">
        <v>1629</v>
      </c>
      <c r="N180" t="s">
        <v>4128</v>
      </c>
      <c r="O180" t="s">
        <v>1308</v>
      </c>
    </row>
    <row r="181" spans="1:15" x14ac:dyDescent="0.35">
      <c r="A181" t="s">
        <v>288</v>
      </c>
      <c r="B181" t="s">
        <v>289</v>
      </c>
      <c r="C181" t="s">
        <v>290</v>
      </c>
      <c r="D181" s="17">
        <v>44569</v>
      </c>
      <c r="E181">
        <v>20</v>
      </c>
      <c r="F181" t="s">
        <v>42</v>
      </c>
      <c r="G181" t="str">
        <f>VLOOKUP(Table_Query_from_OCE_REP4[[#This Row],[FMPORT]],Table_Query_from_OCE_REP_1[],2,)</f>
        <v>BUENOS AIRES, ARGENTINA</v>
      </c>
      <c r="H181" t="s">
        <v>291</v>
      </c>
      <c r="I181" t="str">
        <f>VLOOKUP(Table_Query_from_OCE_REP4[[#This Row],[TOPORT]],Table_Query_from_OCE_REP_1[[PCODE]:[PNAME]],2,)</f>
        <v>ROATAN, HONDURAS</v>
      </c>
      <c r="J181" t="str">
        <f>_xlfn.CONCAT(Table_Query_from_OCE_REP4[[#This Row],[FMPORT]],"/",Table_Query_from_OCE_REP4[[#This Row],[TOPORT]])</f>
        <v>BUE/ISR</v>
      </c>
      <c r="K181" t="str">
        <f>_xlfn.CONCAT(Table_Query_from_OCE_REP4[[#This Row],[FM NAME]],"/",Table_Query_from_OCE_REP4[[#This Row],[TO NAME]])</f>
        <v>BUENOS AIRES, ARGENTINA/ROATAN, HONDURAS</v>
      </c>
      <c r="M181" t="s">
        <v>1630</v>
      </c>
      <c r="N181" t="s">
        <v>1631</v>
      </c>
      <c r="O181" t="s">
        <v>1632</v>
      </c>
    </row>
    <row r="182" spans="1:15" x14ac:dyDescent="0.35">
      <c r="A182" t="s">
        <v>292</v>
      </c>
      <c r="B182" t="s">
        <v>293</v>
      </c>
      <c r="C182" t="s">
        <v>290</v>
      </c>
      <c r="D182" s="17">
        <v>44583</v>
      </c>
      <c r="E182">
        <v>10</v>
      </c>
      <c r="F182" t="s">
        <v>26</v>
      </c>
      <c r="G182" t="str">
        <f>VLOOKUP(Table_Query_from_OCE_REP4[[#This Row],[FMPORT]],Table_Query_from_OCE_REP_1[],2,)</f>
        <v>MIAMI, FLORIDA</v>
      </c>
      <c r="H182" t="s">
        <v>294</v>
      </c>
      <c r="I182" t="str">
        <f>VLOOKUP(Table_Query_from_OCE_REP4[[#This Row],[TOPORT]],Table_Query_from_OCE_REP_1[[PCODE]:[PNAME]],2,)</f>
        <v>PANAMA CITY, PANAMA</v>
      </c>
      <c r="J182" t="str">
        <f>_xlfn.CONCAT(Table_Query_from_OCE_REP4[[#This Row],[FMPORT]],"/",Table_Query_from_OCE_REP4[[#This Row],[TOPORT]])</f>
        <v>MIA/PCP</v>
      </c>
      <c r="K182" t="str">
        <f>_xlfn.CONCAT(Table_Query_from_OCE_REP4[[#This Row],[FM NAME]],"/",Table_Query_from_OCE_REP4[[#This Row],[TO NAME]])</f>
        <v>MIAMI, FLORIDA/PANAMA CITY, PANAMA</v>
      </c>
      <c r="M182" t="s">
        <v>1633</v>
      </c>
      <c r="N182" t="s">
        <v>1634</v>
      </c>
      <c r="O182" t="s">
        <v>1575</v>
      </c>
    </row>
    <row r="183" spans="1:15" x14ac:dyDescent="0.35">
      <c r="A183" t="s">
        <v>295</v>
      </c>
      <c r="B183" t="s">
        <v>296</v>
      </c>
      <c r="C183" t="s">
        <v>290</v>
      </c>
      <c r="D183" s="17">
        <v>44589</v>
      </c>
      <c r="E183">
        <v>17</v>
      </c>
      <c r="F183" t="s">
        <v>291</v>
      </c>
      <c r="G183" t="str">
        <f>VLOOKUP(Table_Query_from_OCE_REP4[[#This Row],[FMPORT]],Table_Query_from_OCE_REP_1[],2,)</f>
        <v>ROATAN, HONDURAS</v>
      </c>
      <c r="H183" t="s">
        <v>297</v>
      </c>
      <c r="I183" t="str">
        <f>VLOOKUP(Table_Query_from_OCE_REP4[[#This Row],[TOPORT]],Table_Query_from_OCE_REP_1[[PCODE]:[PNAME]],2,)</f>
        <v>ORANJESTAD, ARUBA</v>
      </c>
      <c r="J183" t="str">
        <f>_xlfn.CONCAT(Table_Query_from_OCE_REP4[[#This Row],[FMPORT]],"/",Table_Query_from_OCE_REP4[[#This Row],[TOPORT]])</f>
        <v>ISR/AUA</v>
      </c>
      <c r="K183" t="str">
        <f>_xlfn.CONCAT(Table_Query_from_OCE_REP4[[#This Row],[FM NAME]],"/",Table_Query_from_OCE_REP4[[#This Row],[TO NAME]])</f>
        <v>ROATAN, HONDURAS/ORANJESTAD, ARUBA</v>
      </c>
      <c r="M183" t="s">
        <v>1635</v>
      </c>
      <c r="N183" t="s">
        <v>1636</v>
      </c>
      <c r="O183" t="s">
        <v>1500</v>
      </c>
    </row>
    <row r="184" spans="1:15" x14ac:dyDescent="0.35">
      <c r="A184" t="s">
        <v>298</v>
      </c>
      <c r="B184" t="s">
        <v>299</v>
      </c>
      <c r="C184" t="s">
        <v>290</v>
      </c>
      <c r="D184" s="17">
        <v>44589</v>
      </c>
      <c r="E184">
        <v>29</v>
      </c>
      <c r="F184" t="s">
        <v>291</v>
      </c>
      <c r="G184" t="str">
        <f>VLOOKUP(Table_Query_from_OCE_REP4[[#This Row],[FMPORT]],Table_Query_from_OCE_REP_1[],2,)</f>
        <v>ROATAN, HONDURAS</v>
      </c>
      <c r="H184" t="s">
        <v>300</v>
      </c>
      <c r="I184" t="str">
        <f>VLOOKUP(Table_Query_from_OCE_REP4[[#This Row],[TOPORT]],Table_Query_from_OCE_REP_1[[PCODE]:[PNAME]],2,)</f>
        <v>PHILIPSBURG, ST. MAARTEN</v>
      </c>
      <c r="J184" t="str">
        <f>_xlfn.CONCAT(Table_Query_from_OCE_REP4[[#This Row],[FMPORT]],"/",Table_Query_from_OCE_REP4[[#This Row],[TOPORT]])</f>
        <v>ISR/SXM</v>
      </c>
      <c r="K184" t="str">
        <f>_xlfn.CONCAT(Table_Query_from_OCE_REP4[[#This Row],[FM NAME]],"/",Table_Query_from_OCE_REP4[[#This Row],[TO NAME]])</f>
        <v>ROATAN, HONDURAS/PHILIPSBURG, ST. MAARTEN</v>
      </c>
      <c r="M184" t="s">
        <v>1637</v>
      </c>
      <c r="N184" t="s">
        <v>1638</v>
      </c>
      <c r="O184" t="s">
        <v>1379</v>
      </c>
    </row>
    <row r="185" spans="1:15" x14ac:dyDescent="0.35">
      <c r="A185" t="s">
        <v>301</v>
      </c>
      <c r="B185" t="s">
        <v>302</v>
      </c>
      <c r="C185" t="s">
        <v>290</v>
      </c>
      <c r="D185" s="17">
        <v>44589</v>
      </c>
      <c r="E185">
        <v>50</v>
      </c>
      <c r="F185" t="s">
        <v>291</v>
      </c>
      <c r="G185" t="str">
        <f>VLOOKUP(Table_Query_from_OCE_REP4[[#This Row],[FMPORT]],Table_Query_from_OCE_REP_1[],2,)</f>
        <v>ROATAN, HONDURAS</v>
      </c>
      <c r="H185" t="s">
        <v>26</v>
      </c>
      <c r="I185" t="str">
        <f>VLOOKUP(Table_Query_from_OCE_REP4[[#This Row],[TOPORT]],Table_Query_from_OCE_REP_1[[PCODE]:[PNAME]],2,)</f>
        <v>MIAMI, FLORIDA</v>
      </c>
      <c r="J185" t="str">
        <f>_xlfn.CONCAT(Table_Query_from_OCE_REP4[[#This Row],[FMPORT]],"/",Table_Query_from_OCE_REP4[[#This Row],[TOPORT]])</f>
        <v>ISR/MIA</v>
      </c>
      <c r="K185" t="str">
        <f>_xlfn.CONCAT(Table_Query_from_OCE_REP4[[#This Row],[FM NAME]],"/",Table_Query_from_OCE_REP4[[#This Row],[TO NAME]])</f>
        <v>ROATAN, HONDURAS/MIAMI, FLORIDA</v>
      </c>
      <c r="M185" t="s">
        <v>3763</v>
      </c>
      <c r="N185" t="s">
        <v>3764</v>
      </c>
      <c r="O185" t="s">
        <v>1946</v>
      </c>
    </row>
    <row r="186" spans="1:15" x14ac:dyDescent="0.35">
      <c r="A186" t="s">
        <v>89</v>
      </c>
      <c r="B186" t="s">
        <v>293</v>
      </c>
      <c r="C186" t="s">
        <v>290</v>
      </c>
      <c r="D186" s="17">
        <v>44593</v>
      </c>
      <c r="E186">
        <v>10</v>
      </c>
      <c r="F186" t="s">
        <v>294</v>
      </c>
      <c r="G186" t="str">
        <f>VLOOKUP(Table_Query_from_OCE_REP4[[#This Row],[FMPORT]],Table_Query_from_OCE_REP_1[],2,)</f>
        <v>PANAMA CITY, PANAMA</v>
      </c>
      <c r="H186" t="s">
        <v>26</v>
      </c>
      <c r="I186" t="str">
        <f>VLOOKUP(Table_Query_from_OCE_REP4[[#This Row],[TOPORT]],Table_Query_from_OCE_REP_1[[PCODE]:[PNAME]],2,)</f>
        <v>MIAMI, FLORIDA</v>
      </c>
      <c r="J186" t="str">
        <f>_xlfn.CONCAT(Table_Query_from_OCE_REP4[[#This Row],[FMPORT]],"/",Table_Query_from_OCE_REP4[[#This Row],[TOPORT]])</f>
        <v>PCP/MIA</v>
      </c>
      <c r="K186" t="str">
        <f>_xlfn.CONCAT(Table_Query_from_OCE_REP4[[#This Row],[FM NAME]],"/",Table_Query_from_OCE_REP4[[#This Row],[TO NAME]])</f>
        <v>PANAMA CITY, PANAMA/MIAMI, FLORIDA</v>
      </c>
      <c r="M186" t="s">
        <v>1639</v>
      </c>
      <c r="N186" t="s">
        <v>1640</v>
      </c>
      <c r="O186" t="s">
        <v>1641</v>
      </c>
    </row>
    <row r="187" spans="1:15" x14ac:dyDescent="0.35">
      <c r="A187" t="s">
        <v>90</v>
      </c>
      <c r="B187" t="s">
        <v>303</v>
      </c>
      <c r="C187" t="s">
        <v>290</v>
      </c>
      <c r="D187" s="17">
        <v>44603</v>
      </c>
      <c r="E187">
        <v>12</v>
      </c>
      <c r="F187" t="s">
        <v>26</v>
      </c>
      <c r="G187" t="str">
        <f>VLOOKUP(Table_Query_from_OCE_REP4[[#This Row],[FMPORT]],Table_Query_from_OCE_REP_1[],2,)</f>
        <v>MIAMI, FLORIDA</v>
      </c>
      <c r="H187" t="s">
        <v>26</v>
      </c>
      <c r="I187" t="str">
        <f>VLOOKUP(Table_Query_from_OCE_REP4[[#This Row],[TOPORT]],Table_Query_from_OCE_REP_1[[PCODE]:[PNAME]],2,)</f>
        <v>MIAMI, FLORIDA</v>
      </c>
      <c r="J187" t="str">
        <f>_xlfn.CONCAT(Table_Query_from_OCE_REP4[[#This Row],[FMPORT]],"/",Table_Query_from_OCE_REP4[[#This Row],[TOPORT]])</f>
        <v>MIA/MIA</v>
      </c>
      <c r="K187" t="str">
        <f>_xlfn.CONCAT(Table_Query_from_OCE_REP4[[#This Row],[FM NAME]],"/",Table_Query_from_OCE_REP4[[#This Row],[TO NAME]])</f>
        <v>MIAMI, FLORIDA/MIAMI, FLORIDA</v>
      </c>
      <c r="M187" t="s">
        <v>1642</v>
      </c>
      <c r="N187" t="s">
        <v>1643</v>
      </c>
      <c r="O187" t="s">
        <v>1644</v>
      </c>
    </row>
    <row r="188" spans="1:15" x14ac:dyDescent="0.35">
      <c r="A188" t="s">
        <v>304</v>
      </c>
      <c r="B188" t="s">
        <v>305</v>
      </c>
      <c r="C188" t="s">
        <v>290</v>
      </c>
      <c r="D188" s="17">
        <v>44606</v>
      </c>
      <c r="E188">
        <v>12</v>
      </c>
      <c r="F188" t="s">
        <v>297</v>
      </c>
      <c r="G188" t="str">
        <f>VLOOKUP(Table_Query_from_OCE_REP4[[#This Row],[FMPORT]],Table_Query_from_OCE_REP_1[],2,)</f>
        <v>ORANJESTAD, ARUBA</v>
      </c>
      <c r="H188" t="s">
        <v>300</v>
      </c>
      <c r="I188" t="str">
        <f>VLOOKUP(Table_Query_from_OCE_REP4[[#This Row],[TOPORT]],Table_Query_from_OCE_REP_1[[PCODE]:[PNAME]],2,)</f>
        <v>PHILIPSBURG, ST. MAARTEN</v>
      </c>
      <c r="J188" t="str">
        <f>_xlfn.CONCAT(Table_Query_from_OCE_REP4[[#This Row],[FMPORT]],"/",Table_Query_from_OCE_REP4[[#This Row],[TOPORT]])</f>
        <v>AUA/SXM</v>
      </c>
      <c r="K188" t="str">
        <f>_xlfn.CONCAT(Table_Query_from_OCE_REP4[[#This Row],[FM NAME]],"/",Table_Query_from_OCE_REP4[[#This Row],[TO NAME]])</f>
        <v>ORANJESTAD, ARUBA/PHILIPSBURG, ST. MAARTEN</v>
      </c>
      <c r="M188" t="s">
        <v>1645</v>
      </c>
      <c r="N188" t="s">
        <v>1646</v>
      </c>
      <c r="O188" t="s">
        <v>1333</v>
      </c>
    </row>
    <row r="189" spans="1:15" x14ac:dyDescent="0.35">
      <c r="A189" t="s">
        <v>306</v>
      </c>
      <c r="B189" t="s">
        <v>307</v>
      </c>
      <c r="C189" t="s">
        <v>290</v>
      </c>
      <c r="D189" s="17">
        <v>44606</v>
      </c>
      <c r="E189">
        <v>33</v>
      </c>
      <c r="F189" t="s">
        <v>297</v>
      </c>
      <c r="G189" t="str">
        <f>VLOOKUP(Table_Query_from_OCE_REP4[[#This Row],[FMPORT]],Table_Query_from_OCE_REP_1[],2,)</f>
        <v>ORANJESTAD, ARUBA</v>
      </c>
      <c r="H189" t="s">
        <v>26</v>
      </c>
      <c r="I189" t="str">
        <f>VLOOKUP(Table_Query_from_OCE_REP4[[#This Row],[TOPORT]],Table_Query_from_OCE_REP_1[[PCODE]:[PNAME]],2,)</f>
        <v>MIAMI, FLORIDA</v>
      </c>
      <c r="J189" t="str">
        <f>_xlfn.CONCAT(Table_Query_from_OCE_REP4[[#This Row],[FMPORT]],"/",Table_Query_from_OCE_REP4[[#This Row],[TOPORT]])</f>
        <v>AUA/MIA</v>
      </c>
      <c r="K189" t="str">
        <f>_xlfn.CONCAT(Table_Query_from_OCE_REP4[[#This Row],[FM NAME]],"/",Table_Query_from_OCE_REP4[[#This Row],[TO NAME]])</f>
        <v>ORANJESTAD, ARUBA/MIAMI, FLORIDA</v>
      </c>
      <c r="M189" t="s">
        <v>3765</v>
      </c>
      <c r="N189" t="s">
        <v>3766</v>
      </c>
      <c r="O189" t="s">
        <v>2071</v>
      </c>
    </row>
    <row r="190" spans="1:15" x14ac:dyDescent="0.35">
      <c r="A190" t="s">
        <v>91</v>
      </c>
      <c r="B190" t="s">
        <v>308</v>
      </c>
      <c r="C190" t="s">
        <v>290</v>
      </c>
      <c r="D190" s="17">
        <v>44615</v>
      </c>
      <c r="E190">
        <v>10</v>
      </c>
      <c r="F190" t="s">
        <v>26</v>
      </c>
      <c r="G190" t="str">
        <f>VLOOKUP(Table_Query_from_OCE_REP4[[#This Row],[FMPORT]],Table_Query_from_OCE_REP_1[],2,)</f>
        <v>MIAMI, FLORIDA</v>
      </c>
      <c r="H190" t="s">
        <v>26</v>
      </c>
      <c r="I190" t="str">
        <f>VLOOKUP(Table_Query_from_OCE_REP4[[#This Row],[TOPORT]],Table_Query_from_OCE_REP_1[[PCODE]:[PNAME]],2,)</f>
        <v>MIAMI, FLORIDA</v>
      </c>
      <c r="J190" t="str">
        <f>_xlfn.CONCAT(Table_Query_from_OCE_REP4[[#This Row],[FMPORT]],"/",Table_Query_from_OCE_REP4[[#This Row],[TOPORT]])</f>
        <v>MIA/MIA</v>
      </c>
      <c r="K190" t="str">
        <f>_xlfn.CONCAT(Table_Query_from_OCE_REP4[[#This Row],[FM NAME]],"/",Table_Query_from_OCE_REP4[[#This Row],[TO NAME]])</f>
        <v>MIAMI, FLORIDA/MIAMI, FLORIDA</v>
      </c>
      <c r="M190" t="s">
        <v>1647</v>
      </c>
      <c r="N190" t="s">
        <v>1648</v>
      </c>
      <c r="O190" t="s">
        <v>28</v>
      </c>
    </row>
    <row r="191" spans="1:15" x14ac:dyDescent="0.35">
      <c r="A191" t="s">
        <v>309</v>
      </c>
      <c r="B191" t="s">
        <v>310</v>
      </c>
      <c r="C191" t="s">
        <v>290</v>
      </c>
      <c r="D191" s="17">
        <v>44618</v>
      </c>
      <c r="E191">
        <v>21</v>
      </c>
      <c r="F191" t="s">
        <v>300</v>
      </c>
      <c r="G191" t="str">
        <f>VLOOKUP(Table_Query_from_OCE_REP4[[#This Row],[FMPORT]],Table_Query_from_OCE_REP_1[],2,)</f>
        <v>PHILIPSBURG, ST. MAARTEN</v>
      </c>
      <c r="H191" t="s">
        <v>26</v>
      </c>
      <c r="I191" t="str">
        <f>VLOOKUP(Table_Query_from_OCE_REP4[[#This Row],[TOPORT]],Table_Query_from_OCE_REP_1[[PCODE]:[PNAME]],2,)</f>
        <v>MIAMI, FLORIDA</v>
      </c>
      <c r="J191" t="str">
        <f>_xlfn.CONCAT(Table_Query_from_OCE_REP4[[#This Row],[FMPORT]],"/",Table_Query_from_OCE_REP4[[#This Row],[TOPORT]])</f>
        <v>SXM/MIA</v>
      </c>
      <c r="K191" t="str">
        <f>_xlfn.CONCAT(Table_Query_from_OCE_REP4[[#This Row],[FM NAME]],"/",Table_Query_from_OCE_REP4[[#This Row],[TO NAME]])</f>
        <v>PHILIPSBURG, ST. MAARTEN/MIAMI, FLORIDA</v>
      </c>
      <c r="M191" t="s">
        <v>1649</v>
      </c>
      <c r="N191" t="s">
        <v>1650</v>
      </c>
      <c r="O191" t="s">
        <v>25</v>
      </c>
    </row>
    <row r="192" spans="1:15" x14ac:dyDescent="0.35">
      <c r="A192" t="s">
        <v>92</v>
      </c>
      <c r="B192" t="s">
        <v>311</v>
      </c>
      <c r="C192" t="s">
        <v>290</v>
      </c>
      <c r="D192" s="17">
        <v>44625</v>
      </c>
      <c r="E192">
        <v>12</v>
      </c>
      <c r="F192" t="s">
        <v>26</v>
      </c>
      <c r="G192" t="str">
        <f>VLOOKUP(Table_Query_from_OCE_REP4[[#This Row],[FMPORT]],Table_Query_from_OCE_REP_1[],2,)</f>
        <v>MIAMI, FLORIDA</v>
      </c>
      <c r="H192" t="s">
        <v>26</v>
      </c>
      <c r="I192" t="str">
        <f>VLOOKUP(Table_Query_from_OCE_REP4[[#This Row],[TOPORT]],Table_Query_from_OCE_REP_1[[PCODE]:[PNAME]],2,)</f>
        <v>MIAMI, FLORIDA</v>
      </c>
      <c r="J192" t="str">
        <f>_xlfn.CONCAT(Table_Query_from_OCE_REP4[[#This Row],[FMPORT]],"/",Table_Query_from_OCE_REP4[[#This Row],[TOPORT]])</f>
        <v>MIA/MIA</v>
      </c>
      <c r="K192" t="str">
        <f>_xlfn.CONCAT(Table_Query_from_OCE_REP4[[#This Row],[FM NAME]],"/",Table_Query_from_OCE_REP4[[#This Row],[TO NAME]])</f>
        <v>MIAMI, FLORIDA/MIAMI, FLORIDA</v>
      </c>
      <c r="M192" t="s">
        <v>1651</v>
      </c>
      <c r="N192" t="s">
        <v>1652</v>
      </c>
      <c r="O192" t="s">
        <v>1259</v>
      </c>
    </row>
    <row r="193" spans="1:15" x14ac:dyDescent="0.35">
      <c r="A193" t="s">
        <v>312</v>
      </c>
      <c r="B193" t="s">
        <v>313</v>
      </c>
      <c r="C193" t="s">
        <v>290</v>
      </c>
      <c r="D193" s="17">
        <v>44639</v>
      </c>
      <c r="E193">
        <v>16</v>
      </c>
      <c r="F193" t="s">
        <v>26</v>
      </c>
      <c r="G193" t="str">
        <f>VLOOKUP(Table_Query_from_OCE_REP4[[#This Row],[FMPORT]],Table_Query_from_OCE_REP_1[],2,)</f>
        <v>MIAMI, FLORIDA</v>
      </c>
      <c r="H193" t="s">
        <v>48</v>
      </c>
      <c r="I193" t="str">
        <f>VLOOKUP(Table_Query_from_OCE_REP4[[#This Row],[TOPORT]],Table_Query_from_OCE_REP_1[[PCODE]:[PNAME]],2,)</f>
        <v>ROME (CIVITAVECCHIA), ITALY</v>
      </c>
      <c r="J193" t="str">
        <f>_xlfn.CONCAT(Table_Query_from_OCE_REP4[[#This Row],[FMPORT]],"/",Table_Query_from_OCE_REP4[[#This Row],[TOPORT]])</f>
        <v>MIA/CIV</v>
      </c>
      <c r="K193" t="str">
        <f>_xlfn.CONCAT(Table_Query_from_OCE_REP4[[#This Row],[FM NAME]],"/",Table_Query_from_OCE_REP4[[#This Row],[TO NAME]])</f>
        <v>MIAMI, FLORIDA/ROME (CIVITAVECCHIA), ITALY</v>
      </c>
      <c r="M193" t="s">
        <v>1653</v>
      </c>
      <c r="N193" t="s">
        <v>1654</v>
      </c>
      <c r="O193" t="s">
        <v>25</v>
      </c>
    </row>
    <row r="194" spans="1:15" x14ac:dyDescent="0.35">
      <c r="A194" t="s">
        <v>314</v>
      </c>
      <c r="B194" t="s">
        <v>315</v>
      </c>
      <c r="C194" t="s">
        <v>290</v>
      </c>
      <c r="D194" s="17">
        <v>44639</v>
      </c>
      <c r="E194">
        <v>26</v>
      </c>
      <c r="F194" t="s">
        <v>26</v>
      </c>
      <c r="G194" t="str">
        <f>VLOOKUP(Table_Query_from_OCE_REP4[[#This Row],[FMPORT]],Table_Query_from_OCE_REP_1[],2,)</f>
        <v>MIAMI, FLORIDA</v>
      </c>
      <c r="H194" t="s">
        <v>88</v>
      </c>
      <c r="I194" t="str">
        <f>VLOOKUP(Table_Query_from_OCE_REP4[[#This Row],[TOPORT]],Table_Query_from_OCE_REP_1[[PCODE]:[PNAME]],2,)</f>
        <v>TRIESTE, ITALY</v>
      </c>
      <c r="J194" t="str">
        <f>_xlfn.CONCAT(Table_Query_from_OCE_REP4[[#This Row],[FMPORT]],"/",Table_Query_from_OCE_REP4[[#This Row],[TOPORT]])</f>
        <v>MIA/TRS</v>
      </c>
      <c r="K194" t="str">
        <f>_xlfn.CONCAT(Table_Query_from_OCE_REP4[[#This Row],[FM NAME]],"/",Table_Query_from_OCE_REP4[[#This Row],[TO NAME]])</f>
        <v>MIAMI, FLORIDA/TRIESTE, ITALY</v>
      </c>
      <c r="M194" t="s">
        <v>72</v>
      </c>
      <c r="N194" t="s">
        <v>1655</v>
      </c>
      <c r="O194" t="s">
        <v>1500</v>
      </c>
    </row>
    <row r="195" spans="1:15" x14ac:dyDescent="0.35">
      <c r="A195" t="s">
        <v>316</v>
      </c>
      <c r="B195" t="s">
        <v>317</v>
      </c>
      <c r="C195" t="s">
        <v>290</v>
      </c>
      <c r="D195" s="17">
        <v>44655</v>
      </c>
      <c r="E195">
        <v>10</v>
      </c>
      <c r="F195" t="s">
        <v>48</v>
      </c>
      <c r="G195" t="str">
        <f>VLOOKUP(Table_Query_from_OCE_REP4[[#This Row],[FMPORT]],Table_Query_from_OCE_REP_1[],2,)</f>
        <v>ROME (CIVITAVECCHIA), ITALY</v>
      </c>
      <c r="H195" t="s">
        <v>88</v>
      </c>
      <c r="I195" t="str">
        <f>VLOOKUP(Table_Query_from_OCE_REP4[[#This Row],[TOPORT]],Table_Query_from_OCE_REP_1[[PCODE]:[PNAME]],2,)</f>
        <v>TRIESTE, ITALY</v>
      </c>
      <c r="J195" t="str">
        <f>_xlfn.CONCAT(Table_Query_from_OCE_REP4[[#This Row],[FMPORT]],"/",Table_Query_from_OCE_REP4[[#This Row],[TOPORT]])</f>
        <v>CIV/TRS</v>
      </c>
      <c r="K195" t="str">
        <f>_xlfn.CONCAT(Table_Query_from_OCE_REP4[[#This Row],[FM NAME]],"/",Table_Query_from_OCE_REP4[[#This Row],[TO NAME]])</f>
        <v>ROME (CIVITAVECCHIA), ITALY/TRIESTE, ITALY</v>
      </c>
      <c r="M195" t="s">
        <v>1656</v>
      </c>
      <c r="N195" t="s">
        <v>1657</v>
      </c>
      <c r="O195" t="s">
        <v>1311</v>
      </c>
    </row>
    <row r="196" spans="1:15" x14ac:dyDescent="0.35">
      <c r="A196" t="s">
        <v>93</v>
      </c>
      <c r="B196" t="s">
        <v>318</v>
      </c>
      <c r="C196" t="s">
        <v>290</v>
      </c>
      <c r="D196" s="17">
        <v>44665</v>
      </c>
      <c r="E196">
        <v>7</v>
      </c>
      <c r="F196" t="s">
        <v>88</v>
      </c>
      <c r="G196" t="str">
        <f>VLOOKUP(Table_Query_from_OCE_REP4[[#This Row],[FMPORT]],Table_Query_from_OCE_REP_1[],2,)</f>
        <v>TRIESTE, ITALY</v>
      </c>
      <c r="H196" t="s">
        <v>48</v>
      </c>
      <c r="I196" t="str">
        <f>VLOOKUP(Table_Query_from_OCE_REP4[[#This Row],[TOPORT]],Table_Query_from_OCE_REP_1[[PCODE]:[PNAME]],2,)</f>
        <v>ROME (CIVITAVECCHIA), ITALY</v>
      </c>
      <c r="J196" t="str">
        <f>_xlfn.CONCAT(Table_Query_from_OCE_REP4[[#This Row],[FMPORT]],"/",Table_Query_from_OCE_REP4[[#This Row],[TOPORT]])</f>
        <v>TRS/CIV</v>
      </c>
      <c r="K196" t="str">
        <f>_xlfn.CONCAT(Table_Query_from_OCE_REP4[[#This Row],[FM NAME]],"/",Table_Query_from_OCE_REP4[[#This Row],[TO NAME]])</f>
        <v>TRIESTE, ITALY/ROME (CIVITAVECCHIA), ITALY</v>
      </c>
      <c r="M196" t="s">
        <v>1658</v>
      </c>
      <c r="N196" t="s">
        <v>1659</v>
      </c>
      <c r="O196" t="s">
        <v>1259</v>
      </c>
    </row>
    <row r="197" spans="1:15" x14ac:dyDescent="0.35">
      <c r="A197" t="s">
        <v>319</v>
      </c>
      <c r="B197" t="s">
        <v>320</v>
      </c>
      <c r="C197" t="s">
        <v>290</v>
      </c>
      <c r="D197" s="17">
        <v>44665</v>
      </c>
      <c r="E197">
        <v>18</v>
      </c>
      <c r="F197" t="s">
        <v>55</v>
      </c>
      <c r="G197" t="str">
        <f>VLOOKUP(Table_Query_from_OCE_REP4[[#This Row],[FMPORT]],Table_Query_from_OCE_REP_1[],2,)</f>
        <v>VENICE, ITALY</v>
      </c>
      <c r="H197" t="s">
        <v>49</v>
      </c>
      <c r="I197" t="str">
        <f>VLOOKUP(Table_Query_from_OCE_REP4[[#This Row],[TOPORT]],Table_Query_from_OCE_REP_1[[PCODE]:[PNAME]],2,)</f>
        <v>BARCELONA, SPAIN</v>
      </c>
      <c r="J197" t="str">
        <f>_xlfn.CONCAT(Table_Query_from_OCE_REP4[[#This Row],[FMPORT]],"/",Table_Query_from_OCE_REP4[[#This Row],[TOPORT]])</f>
        <v>VCE/BCN</v>
      </c>
      <c r="K197" t="str">
        <f>_xlfn.CONCAT(Table_Query_from_OCE_REP4[[#This Row],[FM NAME]],"/",Table_Query_from_OCE_REP4[[#This Row],[TO NAME]])</f>
        <v>VENICE, ITALY/BARCELONA, SPAIN</v>
      </c>
      <c r="M197" t="s">
        <v>1660</v>
      </c>
      <c r="N197" t="s">
        <v>1661</v>
      </c>
      <c r="O197" t="s">
        <v>1589</v>
      </c>
    </row>
    <row r="198" spans="1:15" x14ac:dyDescent="0.35">
      <c r="A198" t="s">
        <v>321</v>
      </c>
      <c r="B198" t="s">
        <v>322</v>
      </c>
      <c r="C198" t="s">
        <v>290</v>
      </c>
      <c r="D198" s="17">
        <v>44672</v>
      </c>
      <c r="E198">
        <v>4</v>
      </c>
      <c r="F198" t="s">
        <v>48</v>
      </c>
      <c r="G198" t="str">
        <f>VLOOKUP(Table_Query_from_OCE_REP4[[#This Row],[FMPORT]],Table_Query_from_OCE_REP_1[],2,)</f>
        <v>ROME (CIVITAVECCHIA), ITALY</v>
      </c>
      <c r="H198" t="s">
        <v>58</v>
      </c>
      <c r="I198" t="str">
        <f>VLOOKUP(Table_Query_from_OCE_REP4[[#This Row],[TOPORT]],Table_Query_from_OCE_REP_1[[PCODE]:[PNAME]],2,)</f>
        <v>MONTE CARLO, MONACO</v>
      </c>
      <c r="J198" t="str">
        <f>_xlfn.CONCAT(Table_Query_from_OCE_REP4[[#This Row],[FMPORT]],"/",Table_Query_from_OCE_REP4[[#This Row],[TOPORT]])</f>
        <v>CIV/MCM</v>
      </c>
      <c r="K198" t="str">
        <f>_xlfn.CONCAT(Table_Query_from_OCE_REP4[[#This Row],[FM NAME]],"/",Table_Query_from_OCE_REP4[[#This Row],[TO NAME]])</f>
        <v>ROME (CIVITAVECCHIA), ITALY/MONTE CARLO, MONACO</v>
      </c>
      <c r="M198" t="s">
        <v>1662</v>
      </c>
      <c r="N198" t="s">
        <v>1663</v>
      </c>
      <c r="O198" t="s">
        <v>1358</v>
      </c>
    </row>
    <row r="199" spans="1:15" x14ac:dyDescent="0.35">
      <c r="A199" t="s">
        <v>94</v>
      </c>
      <c r="B199" t="s">
        <v>323</v>
      </c>
      <c r="C199" t="s">
        <v>290</v>
      </c>
      <c r="D199" s="17">
        <v>44676</v>
      </c>
      <c r="E199">
        <v>7</v>
      </c>
      <c r="F199" t="s">
        <v>58</v>
      </c>
      <c r="G199" t="str">
        <f>VLOOKUP(Table_Query_from_OCE_REP4[[#This Row],[FMPORT]],Table_Query_from_OCE_REP_1[],2,)</f>
        <v>MONTE CARLO, MONACO</v>
      </c>
      <c r="H199" t="s">
        <v>49</v>
      </c>
      <c r="I199" t="str">
        <f>VLOOKUP(Table_Query_from_OCE_REP4[[#This Row],[TOPORT]],Table_Query_from_OCE_REP_1[[PCODE]:[PNAME]],2,)</f>
        <v>BARCELONA, SPAIN</v>
      </c>
      <c r="J199" t="str">
        <f>_xlfn.CONCAT(Table_Query_from_OCE_REP4[[#This Row],[FMPORT]],"/",Table_Query_from_OCE_REP4[[#This Row],[TOPORT]])</f>
        <v>MCM/BCN</v>
      </c>
      <c r="K199" t="str">
        <f>_xlfn.CONCAT(Table_Query_from_OCE_REP4[[#This Row],[FM NAME]],"/",Table_Query_from_OCE_REP4[[#This Row],[TO NAME]])</f>
        <v>MONTE CARLO, MONACO/BARCELONA, SPAIN</v>
      </c>
      <c r="M199" t="s">
        <v>65</v>
      </c>
      <c r="N199" t="s">
        <v>1664</v>
      </c>
      <c r="O199" t="s">
        <v>1259</v>
      </c>
    </row>
    <row r="200" spans="1:15" x14ac:dyDescent="0.35">
      <c r="A200" t="s">
        <v>95</v>
      </c>
      <c r="B200" t="s">
        <v>324</v>
      </c>
      <c r="C200" t="s">
        <v>290</v>
      </c>
      <c r="D200" s="17">
        <v>44683</v>
      </c>
      <c r="E200">
        <v>12</v>
      </c>
      <c r="F200" t="s">
        <v>49</v>
      </c>
      <c r="G200" t="str">
        <f>VLOOKUP(Table_Query_from_OCE_REP4[[#This Row],[FMPORT]],Table_Query_from_OCE_REP_1[],2,)</f>
        <v>BARCELONA, SPAIN</v>
      </c>
      <c r="H200" t="s">
        <v>88</v>
      </c>
      <c r="I200" t="str">
        <f>VLOOKUP(Table_Query_from_OCE_REP4[[#This Row],[TOPORT]],Table_Query_from_OCE_REP_1[[PCODE]:[PNAME]],2,)</f>
        <v>TRIESTE, ITALY</v>
      </c>
      <c r="J200" t="str">
        <f>_xlfn.CONCAT(Table_Query_from_OCE_REP4[[#This Row],[FMPORT]],"/",Table_Query_from_OCE_REP4[[#This Row],[TOPORT]])</f>
        <v>BCN/TRS</v>
      </c>
      <c r="K200" t="str">
        <f>_xlfn.CONCAT(Table_Query_from_OCE_REP4[[#This Row],[FM NAME]],"/",Table_Query_from_OCE_REP4[[#This Row],[TO NAME]])</f>
        <v>BARCELONA, SPAIN/TRIESTE, ITALY</v>
      </c>
      <c r="M200" t="s">
        <v>1665</v>
      </c>
      <c r="N200" t="s">
        <v>1666</v>
      </c>
      <c r="O200" t="s">
        <v>1667</v>
      </c>
    </row>
    <row r="201" spans="1:15" x14ac:dyDescent="0.35">
      <c r="A201" t="s">
        <v>96</v>
      </c>
      <c r="B201" t="s">
        <v>325</v>
      </c>
      <c r="C201" t="s">
        <v>290</v>
      </c>
      <c r="D201" s="17">
        <v>44695</v>
      </c>
      <c r="E201">
        <v>10</v>
      </c>
      <c r="F201" t="s">
        <v>88</v>
      </c>
      <c r="G201" t="str">
        <f>VLOOKUP(Table_Query_from_OCE_REP4[[#This Row],[FMPORT]],Table_Query_from_OCE_REP_1[],2,)</f>
        <v>TRIESTE, ITALY</v>
      </c>
      <c r="H201" t="s">
        <v>48</v>
      </c>
      <c r="I201" t="str">
        <f>VLOOKUP(Table_Query_from_OCE_REP4[[#This Row],[TOPORT]],Table_Query_from_OCE_REP_1[[PCODE]:[PNAME]],2,)</f>
        <v>ROME (CIVITAVECCHIA), ITALY</v>
      </c>
      <c r="J201" t="str">
        <f>_xlfn.CONCAT(Table_Query_from_OCE_REP4[[#This Row],[FMPORT]],"/",Table_Query_from_OCE_REP4[[#This Row],[TOPORT]])</f>
        <v>TRS/CIV</v>
      </c>
      <c r="K201" t="str">
        <f>_xlfn.CONCAT(Table_Query_from_OCE_REP4[[#This Row],[FM NAME]],"/",Table_Query_from_OCE_REP4[[#This Row],[TO NAME]])</f>
        <v>TRIESTE, ITALY/ROME (CIVITAVECCHIA), ITALY</v>
      </c>
      <c r="M201" t="s">
        <v>64</v>
      </c>
      <c r="N201" t="s">
        <v>1668</v>
      </c>
      <c r="O201" t="s">
        <v>1264</v>
      </c>
    </row>
    <row r="202" spans="1:15" x14ac:dyDescent="0.35">
      <c r="A202" t="s">
        <v>326</v>
      </c>
      <c r="B202" t="s">
        <v>327</v>
      </c>
      <c r="C202" t="s">
        <v>290</v>
      </c>
      <c r="D202" s="17">
        <v>44695</v>
      </c>
      <c r="E202">
        <v>22</v>
      </c>
      <c r="F202" t="s">
        <v>88</v>
      </c>
      <c r="G202" t="str">
        <f>VLOOKUP(Table_Query_from_OCE_REP4[[#This Row],[FMPORT]],Table_Query_from_OCE_REP_1[],2,)</f>
        <v>TRIESTE, ITALY</v>
      </c>
      <c r="H202" t="s">
        <v>60</v>
      </c>
      <c r="I202" t="str">
        <f>VLOOKUP(Table_Query_from_OCE_REP4[[#This Row],[TOPORT]],Table_Query_from_OCE_REP_1[[PCODE]:[PNAME]],2,)</f>
        <v>LONDON (SOUTHAMPTON), UK</v>
      </c>
      <c r="J202" t="str">
        <f>_xlfn.CONCAT(Table_Query_from_OCE_REP4[[#This Row],[FMPORT]],"/",Table_Query_from_OCE_REP4[[#This Row],[TOPORT]])</f>
        <v>TRS/SOU</v>
      </c>
      <c r="K202" t="str">
        <f>_xlfn.CONCAT(Table_Query_from_OCE_REP4[[#This Row],[FM NAME]],"/",Table_Query_from_OCE_REP4[[#This Row],[TO NAME]])</f>
        <v>TRIESTE, ITALY/LONDON (SOUTHAMPTON), UK</v>
      </c>
      <c r="M202" t="s">
        <v>1669</v>
      </c>
      <c r="N202" t="s">
        <v>1670</v>
      </c>
      <c r="O202" t="s">
        <v>1284</v>
      </c>
    </row>
    <row r="203" spans="1:15" x14ac:dyDescent="0.35">
      <c r="A203" t="s">
        <v>115</v>
      </c>
      <c r="B203" t="s">
        <v>328</v>
      </c>
      <c r="C203" t="s">
        <v>290</v>
      </c>
      <c r="D203" s="17">
        <v>44705</v>
      </c>
      <c r="E203">
        <v>12</v>
      </c>
      <c r="F203" t="s">
        <v>48</v>
      </c>
      <c r="G203" t="str">
        <f>VLOOKUP(Table_Query_from_OCE_REP4[[#This Row],[FMPORT]],Table_Query_from_OCE_REP_1[],2,)</f>
        <v>ROME (CIVITAVECCHIA), ITALY</v>
      </c>
      <c r="H203" t="s">
        <v>60</v>
      </c>
      <c r="I203" t="str">
        <f>VLOOKUP(Table_Query_from_OCE_REP4[[#This Row],[TOPORT]],Table_Query_from_OCE_REP_1[[PCODE]:[PNAME]],2,)</f>
        <v>LONDON (SOUTHAMPTON), UK</v>
      </c>
      <c r="J203" t="str">
        <f>_xlfn.CONCAT(Table_Query_from_OCE_REP4[[#This Row],[FMPORT]],"/",Table_Query_from_OCE_REP4[[#This Row],[TOPORT]])</f>
        <v>CIV/SOU</v>
      </c>
      <c r="K203" t="str">
        <f>_xlfn.CONCAT(Table_Query_from_OCE_REP4[[#This Row],[FM NAME]],"/",Table_Query_from_OCE_REP4[[#This Row],[TO NAME]])</f>
        <v>ROME (CIVITAVECCHIA), ITALY/LONDON (SOUTHAMPTON), UK</v>
      </c>
      <c r="M203" t="s">
        <v>1671</v>
      </c>
      <c r="N203" t="s">
        <v>1672</v>
      </c>
      <c r="O203" t="s">
        <v>1589</v>
      </c>
    </row>
    <row r="204" spans="1:15" x14ac:dyDescent="0.35">
      <c r="A204" t="s">
        <v>329</v>
      </c>
      <c r="B204" t="s">
        <v>330</v>
      </c>
      <c r="C204" t="s">
        <v>290</v>
      </c>
      <c r="D204" s="17">
        <v>44705</v>
      </c>
      <c r="E204">
        <v>24</v>
      </c>
      <c r="F204" t="s">
        <v>48</v>
      </c>
      <c r="G204" t="str">
        <f>VLOOKUP(Table_Query_from_OCE_REP4[[#This Row],[FMPORT]],Table_Query_from_OCE_REP_1[],2,)</f>
        <v>ROME (CIVITAVECCHIA), ITALY</v>
      </c>
      <c r="H204" t="s">
        <v>56</v>
      </c>
      <c r="I204" t="str">
        <f>VLOOKUP(Table_Query_from_OCE_REP4[[#This Row],[TOPORT]],Table_Query_from_OCE_REP_1[[PCODE]:[PNAME]],2,)</f>
        <v>COPENHAGEN, DENMARK</v>
      </c>
      <c r="J204" t="str">
        <f>_xlfn.CONCAT(Table_Query_from_OCE_REP4[[#This Row],[FMPORT]],"/",Table_Query_from_OCE_REP4[[#This Row],[TOPORT]])</f>
        <v>CIV/CPH</v>
      </c>
      <c r="K204" t="str">
        <f>_xlfn.CONCAT(Table_Query_from_OCE_REP4[[#This Row],[FM NAME]],"/",Table_Query_from_OCE_REP4[[#This Row],[TO NAME]])</f>
        <v>ROME (CIVITAVECCHIA), ITALY/COPENHAGEN, DENMARK</v>
      </c>
      <c r="M204" t="s">
        <v>1059</v>
      </c>
      <c r="N204" t="s">
        <v>1673</v>
      </c>
      <c r="O204" t="s">
        <v>1259</v>
      </c>
    </row>
    <row r="205" spans="1:15" x14ac:dyDescent="0.35">
      <c r="A205" t="s">
        <v>116</v>
      </c>
      <c r="B205" t="s">
        <v>331</v>
      </c>
      <c r="C205" t="s">
        <v>290</v>
      </c>
      <c r="D205" s="17">
        <v>44717</v>
      </c>
      <c r="E205">
        <v>12</v>
      </c>
      <c r="F205" t="s">
        <v>60</v>
      </c>
      <c r="G205" t="str">
        <f>VLOOKUP(Table_Query_from_OCE_REP4[[#This Row],[FMPORT]],Table_Query_from_OCE_REP_1[],2,)</f>
        <v>LONDON (SOUTHAMPTON), UK</v>
      </c>
      <c r="H205" t="s">
        <v>56</v>
      </c>
      <c r="I205" t="str">
        <f>VLOOKUP(Table_Query_from_OCE_REP4[[#This Row],[TOPORT]],Table_Query_from_OCE_REP_1[[PCODE]:[PNAME]],2,)</f>
        <v>COPENHAGEN, DENMARK</v>
      </c>
      <c r="J205" t="str">
        <f>_xlfn.CONCAT(Table_Query_from_OCE_REP4[[#This Row],[FMPORT]],"/",Table_Query_from_OCE_REP4[[#This Row],[TOPORT]])</f>
        <v>SOU/CPH</v>
      </c>
      <c r="K205" t="str">
        <f>_xlfn.CONCAT(Table_Query_from_OCE_REP4[[#This Row],[FM NAME]],"/",Table_Query_from_OCE_REP4[[#This Row],[TO NAME]])</f>
        <v>LONDON (SOUTHAMPTON), UK/COPENHAGEN, DENMARK</v>
      </c>
      <c r="M205" t="s">
        <v>1674</v>
      </c>
      <c r="N205" t="s">
        <v>1675</v>
      </c>
      <c r="O205" t="s">
        <v>1676</v>
      </c>
    </row>
    <row r="206" spans="1:15" x14ac:dyDescent="0.35">
      <c r="A206" t="s">
        <v>117</v>
      </c>
      <c r="B206" t="s">
        <v>332</v>
      </c>
      <c r="C206" t="s">
        <v>290</v>
      </c>
      <c r="D206" s="17">
        <v>44729</v>
      </c>
      <c r="E206">
        <v>12</v>
      </c>
      <c r="F206" t="s">
        <v>56</v>
      </c>
      <c r="G206" t="str">
        <f>VLOOKUP(Table_Query_from_OCE_REP4[[#This Row],[FMPORT]],Table_Query_from_OCE_REP_1[],2,)</f>
        <v>COPENHAGEN, DENMARK</v>
      </c>
      <c r="H206" t="s">
        <v>73</v>
      </c>
      <c r="I206" t="str">
        <f>VLOOKUP(Table_Query_from_OCE_REP4[[#This Row],[TOPORT]],Table_Query_from_OCE_REP_1[[PCODE]:[PNAME]],2,)</f>
        <v>OSLO, NORWAY</v>
      </c>
      <c r="J206" t="str">
        <f>_xlfn.CONCAT(Table_Query_from_OCE_REP4[[#This Row],[FMPORT]],"/",Table_Query_from_OCE_REP4[[#This Row],[TOPORT]])</f>
        <v>CPH/OSL</v>
      </c>
      <c r="K206" t="str">
        <f>_xlfn.CONCAT(Table_Query_from_OCE_REP4[[#This Row],[FM NAME]],"/",Table_Query_from_OCE_REP4[[#This Row],[TO NAME]])</f>
        <v>COPENHAGEN, DENMARK/OSLO, NORWAY</v>
      </c>
      <c r="M206" t="s">
        <v>1677</v>
      </c>
      <c r="N206" t="s">
        <v>1678</v>
      </c>
      <c r="O206" t="s">
        <v>1267</v>
      </c>
    </row>
    <row r="207" spans="1:15" x14ac:dyDescent="0.35">
      <c r="A207" t="s">
        <v>333</v>
      </c>
      <c r="B207" t="s">
        <v>334</v>
      </c>
      <c r="C207" t="s">
        <v>290</v>
      </c>
      <c r="D207" s="17">
        <v>44729</v>
      </c>
      <c r="E207">
        <v>22</v>
      </c>
      <c r="F207" t="s">
        <v>56</v>
      </c>
      <c r="G207" t="str">
        <f>VLOOKUP(Table_Query_from_OCE_REP4[[#This Row],[FMPORT]],Table_Query_from_OCE_REP_1[],2,)</f>
        <v>COPENHAGEN, DENMARK</v>
      </c>
      <c r="H207" t="s">
        <v>335</v>
      </c>
      <c r="I207" t="str">
        <f>VLOOKUP(Table_Query_from_OCE_REP4[[#This Row],[TOPORT]],Table_Query_from_OCE_REP_1[[PCODE]:[PNAME]],2,)</f>
        <v>LONDON (PORTSMOUTH), UK</v>
      </c>
      <c r="J207" t="str">
        <f>_xlfn.CONCAT(Table_Query_from_OCE_REP4[[#This Row],[FMPORT]],"/",Table_Query_from_OCE_REP4[[#This Row],[TOPORT]])</f>
        <v>CPH/PME</v>
      </c>
      <c r="K207" t="str">
        <f>_xlfn.CONCAT(Table_Query_from_OCE_REP4[[#This Row],[FM NAME]],"/",Table_Query_from_OCE_REP4[[#This Row],[TO NAME]])</f>
        <v>COPENHAGEN, DENMARK/LONDON (PORTSMOUTH), UK</v>
      </c>
      <c r="M207" t="s">
        <v>1679</v>
      </c>
      <c r="N207" t="s">
        <v>1680</v>
      </c>
      <c r="O207" t="s">
        <v>1315</v>
      </c>
    </row>
    <row r="208" spans="1:15" x14ac:dyDescent="0.35">
      <c r="A208" t="s">
        <v>118</v>
      </c>
      <c r="B208" t="s">
        <v>336</v>
      </c>
      <c r="C208" t="s">
        <v>290</v>
      </c>
      <c r="D208" s="17">
        <v>44741</v>
      </c>
      <c r="E208">
        <v>10</v>
      </c>
      <c r="F208" t="s">
        <v>73</v>
      </c>
      <c r="G208" t="str">
        <f>VLOOKUP(Table_Query_from_OCE_REP4[[#This Row],[FMPORT]],Table_Query_from_OCE_REP_1[],2,)</f>
        <v>OSLO, NORWAY</v>
      </c>
      <c r="H208" t="s">
        <v>335</v>
      </c>
      <c r="I208" t="str">
        <f>VLOOKUP(Table_Query_from_OCE_REP4[[#This Row],[TOPORT]],Table_Query_from_OCE_REP_1[[PCODE]:[PNAME]],2,)</f>
        <v>LONDON (PORTSMOUTH), UK</v>
      </c>
      <c r="J208" t="str">
        <f>_xlfn.CONCAT(Table_Query_from_OCE_REP4[[#This Row],[FMPORT]],"/",Table_Query_from_OCE_REP4[[#This Row],[TOPORT]])</f>
        <v>OSL/PME</v>
      </c>
      <c r="K208" t="str">
        <f>_xlfn.CONCAT(Table_Query_from_OCE_REP4[[#This Row],[FM NAME]],"/",Table_Query_from_OCE_REP4[[#This Row],[TO NAME]])</f>
        <v>OSLO, NORWAY/LONDON (PORTSMOUTH), UK</v>
      </c>
      <c r="M208" t="s">
        <v>1681</v>
      </c>
      <c r="N208" t="s">
        <v>1682</v>
      </c>
      <c r="O208" t="s">
        <v>28</v>
      </c>
    </row>
    <row r="209" spans="1:15" x14ac:dyDescent="0.35">
      <c r="A209" t="s">
        <v>337</v>
      </c>
      <c r="B209" t="s">
        <v>338</v>
      </c>
      <c r="C209" t="s">
        <v>290</v>
      </c>
      <c r="D209" s="17">
        <v>44741</v>
      </c>
      <c r="E209">
        <v>22</v>
      </c>
      <c r="F209" t="s">
        <v>73</v>
      </c>
      <c r="G209" t="str">
        <f>VLOOKUP(Table_Query_from_OCE_REP4[[#This Row],[FMPORT]],Table_Query_from_OCE_REP_1[],2,)</f>
        <v>OSLO, NORWAY</v>
      </c>
      <c r="H209" t="s">
        <v>56</v>
      </c>
      <c r="I209" t="str">
        <f>VLOOKUP(Table_Query_from_OCE_REP4[[#This Row],[TOPORT]],Table_Query_from_OCE_REP_1[[PCODE]:[PNAME]],2,)</f>
        <v>COPENHAGEN, DENMARK</v>
      </c>
      <c r="J209" t="str">
        <f>_xlfn.CONCAT(Table_Query_from_OCE_REP4[[#This Row],[FMPORT]],"/",Table_Query_from_OCE_REP4[[#This Row],[TOPORT]])</f>
        <v>OSL/CPH</v>
      </c>
      <c r="K209" t="str">
        <f>_xlfn.CONCAT(Table_Query_from_OCE_REP4[[#This Row],[FM NAME]],"/",Table_Query_from_OCE_REP4[[#This Row],[TO NAME]])</f>
        <v>OSLO, NORWAY/COPENHAGEN, DENMARK</v>
      </c>
      <c r="M209" t="s">
        <v>1683</v>
      </c>
      <c r="N209" t="s">
        <v>1684</v>
      </c>
      <c r="O209" t="s">
        <v>1685</v>
      </c>
    </row>
    <row r="210" spans="1:15" x14ac:dyDescent="0.35">
      <c r="A210" t="s">
        <v>339</v>
      </c>
      <c r="B210" t="s">
        <v>340</v>
      </c>
      <c r="C210" t="s">
        <v>290</v>
      </c>
      <c r="D210" s="17">
        <v>44751</v>
      </c>
      <c r="E210">
        <v>12</v>
      </c>
      <c r="F210" t="s">
        <v>335</v>
      </c>
      <c r="G210" t="str">
        <f>VLOOKUP(Table_Query_from_OCE_REP4[[#This Row],[FMPORT]],Table_Query_from_OCE_REP_1[],2,)</f>
        <v>LONDON (PORTSMOUTH), UK</v>
      </c>
      <c r="H210" t="s">
        <v>56</v>
      </c>
      <c r="I210" t="str">
        <f>VLOOKUP(Table_Query_from_OCE_REP4[[#This Row],[TOPORT]],Table_Query_from_OCE_REP_1[[PCODE]:[PNAME]],2,)</f>
        <v>COPENHAGEN, DENMARK</v>
      </c>
      <c r="J210" t="str">
        <f>_xlfn.CONCAT(Table_Query_from_OCE_REP4[[#This Row],[FMPORT]],"/",Table_Query_from_OCE_REP4[[#This Row],[TOPORT]])</f>
        <v>PME/CPH</v>
      </c>
      <c r="K210" t="str">
        <f>_xlfn.CONCAT(Table_Query_from_OCE_REP4[[#This Row],[FM NAME]],"/",Table_Query_from_OCE_REP4[[#This Row],[TO NAME]])</f>
        <v>LONDON (PORTSMOUTH), UK/COPENHAGEN, DENMARK</v>
      </c>
      <c r="M210" t="s">
        <v>1686</v>
      </c>
      <c r="N210" t="s">
        <v>1687</v>
      </c>
      <c r="O210" t="s">
        <v>1358</v>
      </c>
    </row>
    <row r="211" spans="1:15" x14ac:dyDescent="0.35">
      <c r="A211" t="s">
        <v>341</v>
      </c>
      <c r="B211" t="s">
        <v>342</v>
      </c>
      <c r="C211" t="s">
        <v>290</v>
      </c>
      <c r="D211" s="17">
        <v>44763</v>
      </c>
      <c r="E211">
        <v>10</v>
      </c>
      <c r="F211" t="s">
        <v>56</v>
      </c>
      <c r="G211" t="str">
        <f>VLOOKUP(Table_Query_from_OCE_REP4[[#This Row],[FMPORT]],Table_Query_from_OCE_REP_1[],2,)</f>
        <v>COPENHAGEN, DENMARK</v>
      </c>
      <c r="H211" t="s">
        <v>57</v>
      </c>
      <c r="I211" t="str">
        <f>VLOOKUP(Table_Query_from_OCE_REP4[[#This Row],[TOPORT]],Table_Query_from_OCE_REP_1[[PCODE]:[PNAME]],2,)</f>
        <v>STOCKHOLM, SWEDEN</v>
      </c>
      <c r="J211" t="str">
        <f>_xlfn.CONCAT(Table_Query_from_OCE_REP4[[#This Row],[FMPORT]],"/",Table_Query_from_OCE_REP4[[#This Row],[TOPORT]])</f>
        <v>CPH/STO</v>
      </c>
      <c r="K211" t="str">
        <f>_xlfn.CONCAT(Table_Query_from_OCE_REP4[[#This Row],[FM NAME]],"/",Table_Query_from_OCE_REP4[[#This Row],[TO NAME]])</f>
        <v>COPENHAGEN, DENMARK/STOCKHOLM, SWEDEN</v>
      </c>
      <c r="M211" t="s">
        <v>1688</v>
      </c>
      <c r="N211" t="s">
        <v>1689</v>
      </c>
      <c r="O211" t="s">
        <v>1358</v>
      </c>
    </row>
    <row r="212" spans="1:15" x14ac:dyDescent="0.35">
      <c r="A212" t="s">
        <v>343</v>
      </c>
      <c r="B212" t="s">
        <v>344</v>
      </c>
      <c r="C212" t="s">
        <v>290</v>
      </c>
      <c r="D212" s="17">
        <v>44773</v>
      </c>
      <c r="E212">
        <v>7</v>
      </c>
      <c r="F212" t="s">
        <v>57</v>
      </c>
      <c r="G212" t="str">
        <f>VLOOKUP(Table_Query_from_OCE_REP4[[#This Row],[FMPORT]],Table_Query_from_OCE_REP_1[],2,)</f>
        <v>STOCKHOLM, SWEDEN</v>
      </c>
      <c r="H212" t="s">
        <v>56</v>
      </c>
      <c r="I212" t="str">
        <f>VLOOKUP(Table_Query_from_OCE_REP4[[#This Row],[TOPORT]],Table_Query_from_OCE_REP_1[[PCODE]:[PNAME]],2,)</f>
        <v>COPENHAGEN, DENMARK</v>
      </c>
      <c r="J212" t="str">
        <f>_xlfn.CONCAT(Table_Query_from_OCE_REP4[[#This Row],[FMPORT]],"/",Table_Query_from_OCE_REP4[[#This Row],[TOPORT]])</f>
        <v>STO/CPH</v>
      </c>
      <c r="K212" t="str">
        <f>_xlfn.CONCAT(Table_Query_from_OCE_REP4[[#This Row],[FM NAME]],"/",Table_Query_from_OCE_REP4[[#This Row],[TO NAME]])</f>
        <v>STOCKHOLM, SWEDEN/COPENHAGEN, DENMARK</v>
      </c>
      <c r="M212" t="s">
        <v>1690</v>
      </c>
      <c r="N212" t="s">
        <v>1691</v>
      </c>
      <c r="O212" t="s">
        <v>28</v>
      </c>
    </row>
    <row r="213" spans="1:15" x14ac:dyDescent="0.35">
      <c r="A213" t="s">
        <v>345</v>
      </c>
      <c r="B213" t="s">
        <v>346</v>
      </c>
      <c r="C213" t="s">
        <v>290</v>
      </c>
      <c r="D213" s="17">
        <v>44780</v>
      </c>
      <c r="E213">
        <v>10</v>
      </c>
      <c r="F213" t="s">
        <v>56</v>
      </c>
      <c r="G213" t="str">
        <f>VLOOKUP(Table_Query_from_OCE_REP4[[#This Row],[FMPORT]],Table_Query_from_OCE_REP_1[],2,)</f>
        <v>COPENHAGEN, DENMARK</v>
      </c>
      <c r="H213" t="s">
        <v>57</v>
      </c>
      <c r="I213" t="str">
        <f>VLOOKUP(Table_Query_from_OCE_REP4[[#This Row],[TOPORT]],Table_Query_from_OCE_REP_1[[PCODE]:[PNAME]],2,)</f>
        <v>STOCKHOLM, SWEDEN</v>
      </c>
      <c r="J213" t="str">
        <f>_xlfn.CONCAT(Table_Query_from_OCE_REP4[[#This Row],[FMPORT]],"/",Table_Query_from_OCE_REP4[[#This Row],[TOPORT]])</f>
        <v>CPH/STO</v>
      </c>
      <c r="K213" t="str">
        <f>_xlfn.CONCAT(Table_Query_from_OCE_REP4[[#This Row],[FM NAME]],"/",Table_Query_from_OCE_REP4[[#This Row],[TO NAME]])</f>
        <v>COPENHAGEN, DENMARK/STOCKHOLM, SWEDEN</v>
      </c>
      <c r="M213" t="s">
        <v>1692</v>
      </c>
      <c r="N213" t="s">
        <v>1693</v>
      </c>
      <c r="O213" t="s">
        <v>1358</v>
      </c>
    </row>
    <row r="214" spans="1:15" x14ac:dyDescent="0.35">
      <c r="A214" t="s">
        <v>347</v>
      </c>
      <c r="B214" t="s">
        <v>348</v>
      </c>
      <c r="C214" t="s">
        <v>290</v>
      </c>
      <c r="D214" s="17">
        <v>44790</v>
      </c>
      <c r="E214">
        <v>7</v>
      </c>
      <c r="F214" t="s">
        <v>57</v>
      </c>
      <c r="G214" t="str">
        <f>VLOOKUP(Table_Query_from_OCE_REP4[[#This Row],[FMPORT]],Table_Query_from_OCE_REP_1[],2,)</f>
        <v>STOCKHOLM, SWEDEN</v>
      </c>
      <c r="H214" t="s">
        <v>56</v>
      </c>
      <c r="I214" t="str">
        <f>VLOOKUP(Table_Query_from_OCE_REP4[[#This Row],[TOPORT]],Table_Query_from_OCE_REP_1[[PCODE]:[PNAME]],2,)</f>
        <v>COPENHAGEN, DENMARK</v>
      </c>
      <c r="J214" t="str">
        <f>_xlfn.CONCAT(Table_Query_from_OCE_REP4[[#This Row],[FMPORT]],"/",Table_Query_from_OCE_REP4[[#This Row],[TOPORT]])</f>
        <v>STO/CPH</v>
      </c>
      <c r="K214" t="str">
        <f>_xlfn.CONCAT(Table_Query_from_OCE_REP4[[#This Row],[FM NAME]],"/",Table_Query_from_OCE_REP4[[#This Row],[TO NAME]])</f>
        <v>STOCKHOLM, SWEDEN/COPENHAGEN, DENMARK</v>
      </c>
      <c r="M214" t="s">
        <v>2965</v>
      </c>
      <c r="N214" t="s">
        <v>3767</v>
      </c>
      <c r="O214" t="s">
        <v>2571</v>
      </c>
    </row>
    <row r="215" spans="1:15" x14ac:dyDescent="0.35">
      <c r="A215" t="s">
        <v>349</v>
      </c>
      <c r="B215" t="s">
        <v>350</v>
      </c>
      <c r="C215" t="s">
        <v>290</v>
      </c>
      <c r="D215" s="17">
        <v>44797</v>
      </c>
      <c r="E215">
        <v>11</v>
      </c>
      <c r="F215" t="s">
        <v>56</v>
      </c>
      <c r="G215" t="str">
        <f>VLOOKUP(Table_Query_from_OCE_REP4[[#This Row],[FMPORT]],Table_Query_from_OCE_REP_1[],2,)</f>
        <v>COPENHAGEN, DENMARK</v>
      </c>
      <c r="H215" t="s">
        <v>57</v>
      </c>
      <c r="I215" t="str">
        <f>VLOOKUP(Table_Query_from_OCE_REP4[[#This Row],[TOPORT]],Table_Query_from_OCE_REP_1[[PCODE]:[PNAME]],2,)</f>
        <v>STOCKHOLM, SWEDEN</v>
      </c>
      <c r="J215" t="str">
        <f>_xlfn.CONCAT(Table_Query_from_OCE_REP4[[#This Row],[FMPORT]],"/",Table_Query_from_OCE_REP4[[#This Row],[TOPORT]])</f>
        <v>CPH/STO</v>
      </c>
      <c r="K215" t="str">
        <f>_xlfn.CONCAT(Table_Query_from_OCE_REP4[[#This Row],[FM NAME]],"/",Table_Query_from_OCE_REP4[[#This Row],[TO NAME]])</f>
        <v>COPENHAGEN, DENMARK/STOCKHOLM, SWEDEN</v>
      </c>
      <c r="M215" t="s">
        <v>1694</v>
      </c>
      <c r="N215" t="s">
        <v>1695</v>
      </c>
      <c r="O215" t="s">
        <v>1358</v>
      </c>
    </row>
    <row r="216" spans="1:15" x14ac:dyDescent="0.35">
      <c r="A216" t="s">
        <v>351</v>
      </c>
      <c r="B216" t="s">
        <v>352</v>
      </c>
      <c r="C216" t="s">
        <v>290</v>
      </c>
      <c r="D216" s="17">
        <v>44808</v>
      </c>
      <c r="E216">
        <v>9</v>
      </c>
      <c r="F216" t="s">
        <v>57</v>
      </c>
      <c r="G216" t="str">
        <f>VLOOKUP(Table_Query_from_OCE_REP4[[#This Row],[FMPORT]],Table_Query_from_OCE_REP_1[],2,)</f>
        <v>STOCKHOLM, SWEDEN</v>
      </c>
      <c r="H216" t="s">
        <v>73</v>
      </c>
      <c r="I216" t="str">
        <f>VLOOKUP(Table_Query_from_OCE_REP4[[#This Row],[TOPORT]],Table_Query_from_OCE_REP_1[[PCODE]:[PNAME]],2,)</f>
        <v>OSLO, NORWAY</v>
      </c>
      <c r="J216" t="str">
        <f>_xlfn.CONCAT(Table_Query_from_OCE_REP4[[#This Row],[FMPORT]],"/",Table_Query_from_OCE_REP4[[#This Row],[TOPORT]])</f>
        <v>STO/OSL</v>
      </c>
      <c r="K216" t="str">
        <f>_xlfn.CONCAT(Table_Query_from_OCE_REP4[[#This Row],[FM NAME]],"/",Table_Query_from_OCE_REP4[[#This Row],[TO NAME]])</f>
        <v>STOCKHOLM, SWEDEN/OSLO, NORWAY</v>
      </c>
      <c r="M216" t="s">
        <v>1696</v>
      </c>
      <c r="N216" t="s">
        <v>1697</v>
      </c>
      <c r="O216" t="s">
        <v>1462</v>
      </c>
    </row>
    <row r="217" spans="1:15" x14ac:dyDescent="0.35">
      <c r="A217" t="s">
        <v>353</v>
      </c>
      <c r="B217" t="s">
        <v>354</v>
      </c>
      <c r="C217" t="s">
        <v>290</v>
      </c>
      <c r="D217" s="17">
        <v>44817</v>
      </c>
      <c r="E217">
        <v>14</v>
      </c>
      <c r="F217" t="s">
        <v>73</v>
      </c>
      <c r="G217" t="str">
        <f>VLOOKUP(Table_Query_from_OCE_REP4[[#This Row],[FMPORT]],Table_Query_from_OCE_REP_1[],2,)</f>
        <v>OSLO, NORWAY</v>
      </c>
      <c r="H217" t="s">
        <v>355</v>
      </c>
      <c r="I217" t="str">
        <f>VLOOKUP(Table_Query_from_OCE_REP4[[#This Row],[TOPORT]],Table_Query_from_OCE_REP_1[[PCODE]:[PNAME]],2,)</f>
        <v>IJMUIDEN, NETHERLANDS</v>
      </c>
      <c r="J217" t="str">
        <f>_xlfn.CONCAT(Table_Query_from_OCE_REP4[[#This Row],[FMPORT]],"/",Table_Query_from_OCE_REP4[[#This Row],[TOPORT]])</f>
        <v>OSL/IJM</v>
      </c>
      <c r="K217" t="str">
        <f>_xlfn.CONCAT(Table_Query_from_OCE_REP4[[#This Row],[FM NAME]],"/",Table_Query_from_OCE_REP4[[#This Row],[TO NAME]])</f>
        <v>OSLO, NORWAY/IJMUIDEN, NETHERLANDS</v>
      </c>
      <c r="M217" t="s">
        <v>1698</v>
      </c>
      <c r="N217" t="s">
        <v>1699</v>
      </c>
      <c r="O217" t="s">
        <v>1700</v>
      </c>
    </row>
    <row r="218" spans="1:15" x14ac:dyDescent="0.35">
      <c r="A218" t="s">
        <v>356</v>
      </c>
      <c r="B218" t="s">
        <v>357</v>
      </c>
      <c r="C218" t="s">
        <v>290</v>
      </c>
      <c r="D218" s="17">
        <v>44817</v>
      </c>
      <c r="E218">
        <v>28</v>
      </c>
      <c r="F218" t="s">
        <v>73</v>
      </c>
      <c r="G218" t="str">
        <f>VLOOKUP(Table_Query_from_OCE_REP4[[#This Row],[FMPORT]],Table_Query_from_OCE_REP_1[],2,)</f>
        <v>OSLO, NORWAY</v>
      </c>
      <c r="H218" t="s">
        <v>59</v>
      </c>
      <c r="I218" t="str">
        <f>VLOOKUP(Table_Query_from_OCE_REP4[[#This Row],[TOPORT]],Table_Query_from_OCE_REP_1[[PCODE]:[PNAME]],2,)</f>
        <v>LISBON, PORTUGAL</v>
      </c>
      <c r="J218" t="str">
        <f>_xlfn.CONCAT(Table_Query_from_OCE_REP4[[#This Row],[FMPORT]],"/",Table_Query_from_OCE_REP4[[#This Row],[TOPORT]])</f>
        <v>OSL/LIS</v>
      </c>
      <c r="K218" t="str">
        <f>_xlfn.CONCAT(Table_Query_from_OCE_REP4[[#This Row],[FM NAME]],"/",Table_Query_from_OCE_REP4[[#This Row],[TO NAME]])</f>
        <v>OSLO, NORWAY/LISBON, PORTUGAL</v>
      </c>
      <c r="M218" t="s">
        <v>3768</v>
      </c>
      <c r="N218" t="s">
        <v>3769</v>
      </c>
      <c r="O218" t="s">
        <v>1358</v>
      </c>
    </row>
    <row r="219" spans="1:15" x14ac:dyDescent="0.35">
      <c r="A219" t="s">
        <v>358</v>
      </c>
      <c r="B219" t="s">
        <v>359</v>
      </c>
      <c r="C219" t="s">
        <v>290</v>
      </c>
      <c r="D219" s="17">
        <v>44831</v>
      </c>
      <c r="E219">
        <v>14</v>
      </c>
      <c r="F219" t="s">
        <v>355</v>
      </c>
      <c r="G219" t="str">
        <f>VLOOKUP(Table_Query_from_OCE_REP4[[#This Row],[FMPORT]],Table_Query_from_OCE_REP_1[],2,)</f>
        <v>IJMUIDEN, NETHERLANDS</v>
      </c>
      <c r="H219" t="s">
        <v>59</v>
      </c>
      <c r="I219" t="str">
        <f>VLOOKUP(Table_Query_from_OCE_REP4[[#This Row],[TOPORT]],Table_Query_from_OCE_REP_1[[PCODE]:[PNAME]],2,)</f>
        <v>LISBON, PORTUGAL</v>
      </c>
      <c r="J219" t="str">
        <f>_xlfn.CONCAT(Table_Query_from_OCE_REP4[[#This Row],[FMPORT]],"/",Table_Query_from_OCE_REP4[[#This Row],[TOPORT]])</f>
        <v>IJM/LIS</v>
      </c>
      <c r="K219" t="str">
        <f>_xlfn.CONCAT(Table_Query_from_OCE_REP4[[#This Row],[FM NAME]],"/",Table_Query_from_OCE_REP4[[#This Row],[TO NAME]])</f>
        <v>IJMUIDEN, NETHERLANDS/LISBON, PORTUGAL</v>
      </c>
      <c r="M219" t="s">
        <v>1701</v>
      </c>
      <c r="N219" t="s">
        <v>1702</v>
      </c>
      <c r="O219" t="s">
        <v>1703</v>
      </c>
    </row>
    <row r="220" spans="1:15" x14ac:dyDescent="0.35">
      <c r="A220" t="s">
        <v>360</v>
      </c>
      <c r="B220" t="s">
        <v>361</v>
      </c>
      <c r="C220" t="s">
        <v>290</v>
      </c>
      <c r="D220" s="17">
        <v>44831</v>
      </c>
      <c r="E220">
        <v>21</v>
      </c>
      <c r="F220" t="s">
        <v>355</v>
      </c>
      <c r="G220" t="str">
        <f>VLOOKUP(Table_Query_from_OCE_REP4[[#This Row],[FMPORT]],Table_Query_from_OCE_REP_1[],2,)</f>
        <v>IJMUIDEN, NETHERLANDS</v>
      </c>
      <c r="H220" t="s">
        <v>49</v>
      </c>
      <c r="I220" t="str">
        <f>VLOOKUP(Table_Query_from_OCE_REP4[[#This Row],[TOPORT]],Table_Query_from_OCE_REP_1[[PCODE]:[PNAME]],2,)</f>
        <v>BARCELONA, SPAIN</v>
      </c>
      <c r="J220" t="str">
        <f>_xlfn.CONCAT(Table_Query_from_OCE_REP4[[#This Row],[FMPORT]],"/",Table_Query_from_OCE_REP4[[#This Row],[TOPORT]])</f>
        <v>IJM/BCN</v>
      </c>
      <c r="K220" t="str">
        <f>_xlfn.CONCAT(Table_Query_from_OCE_REP4[[#This Row],[FM NAME]],"/",Table_Query_from_OCE_REP4[[#This Row],[TO NAME]])</f>
        <v>IJMUIDEN, NETHERLANDS/BARCELONA, SPAIN</v>
      </c>
      <c r="M220" t="s">
        <v>1704</v>
      </c>
      <c r="N220" t="s">
        <v>1705</v>
      </c>
      <c r="O220" t="s">
        <v>1259</v>
      </c>
    </row>
    <row r="221" spans="1:15" x14ac:dyDescent="0.35">
      <c r="A221" t="s">
        <v>362</v>
      </c>
      <c r="B221" t="s">
        <v>363</v>
      </c>
      <c r="C221" t="s">
        <v>290</v>
      </c>
      <c r="D221" s="17">
        <v>44845</v>
      </c>
      <c r="E221">
        <v>7</v>
      </c>
      <c r="F221" t="s">
        <v>59</v>
      </c>
      <c r="G221" t="str">
        <f>VLOOKUP(Table_Query_from_OCE_REP4[[#This Row],[FMPORT]],Table_Query_from_OCE_REP_1[],2,)</f>
        <v>LISBON, PORTUGAL</v>
      </c>
      <c r="H221" t="s">
        <v>49</v>
      </c>
      <c r="I221" t="str">
        <f>VLOOKUP(Table_Query_from_OCE_REP4[[#This Row],[TOPORT]],Table_Query_from_OCE_REP_1[[PCODE]:[PNAME]],2,)</f>
        <v>BARCELONA, SPAIN</v>
      </c>
      <c r="J221" t="str">
        <f>_xlfn.CONCAT(Table_Query_from_OCE_REP4[[#This Row],[FMPORT]],"/",Table_Query_from_OCE_REP4[[#This Row],[TOPORT]])</f>
        <v>LIS/BCN</v>
      </c>
      <c r="K221" t="str">
        <f>_xlfn.CONCAT(Table_Query_from_OCE_REP4[[#This Row],[FM NAME]],"/",Table_Query_from_OCE_REP4[[#This Row],[TO NAME]])</f>
        <v>LISBON, PORTUGAL/BARCELONA, SPAIN</v>
      </c>
      <c r="M221" t="s">
        <v>1706</v>
      </c>
      <c r="N221" t="s">
        <v>1707</v>
      </c>
      <c r="O221" t="s">
        <v>1320</v>
      </c>
    </row>
    <row r="222" spans="1:15" x14ac:dyDescent="0.35">
      <c r="A222" t="s">
        <v>364</v>
      </c>
      <c r="B222" t="s">
        <v>365</v>
      </c>
      <c r="C222" t="s">
        <v>290</v>
      </c>
      <c r="D222" s="17">
        <v>44845</v>
      </c>
      <c r="E222">
        <v>21</v>
      </c>
      <c r="F222" t="s">
        <v>59</v>
      </c>
      <c r="G222" t="str">
        <f>VLOOKUP(Table_Query_from_OCE_REP4[[#This Row],[FMPORT]],Table_Query_from_OCE_REP_1[],2,)</f>
        <v>LISBON, PORTUGAL</v>
      </c>
      <c r="H222" t="s">
        <v>47</v>
      </c>
      <c r="I222" t="str">
        <f>VLOOKUP(Table_Query_from_OCE_REP4[[#This Row],[TOPORT]],Table_Query_from_OCE_REP_1[[PCODE]:[PNAME]],2,)</f>
        <v>ATHENS (PIRAEUS), GREECE</v>
      </c>
      <c r="J222" t="str">
        <f>_xlfn.CONCAT(Table_Query_from_OCE_REP4[[#This Row],[FMPORT]],"/",Table_Query_from_OCE_REP4[[#This Row],[TOPORT]])</f>
        <v>LIS/PIR</v>
      </c>
      <c r="K222" t="str">
        <f>_xlfn.CONCAT(Table_Query_from_OCE_REP4[[#This Row],[FM NAME]],"/",Table_Query_from_OCE_REP4[[#This Row],[TO NAME]])</f>
        <v>LISBON, PORTUGAL/ATHENS (PIRAEUS), GREECE</v>
      </c>
      <c r="M222" t="s">
        <v>1708</v>
      </c>
      <c r="N222" t="s">
        <v>1709</v>
      </c>
      <c r="O222" t="s">
        <v>1259</v>
      </c>
    </row>
    <row r="223" spans="1:15" x14ac:dyDescent="0.35">
      <c r="A223" t="s">
        <v>366</v>
      </c>
      <c r="B223" t="s">
        <v>367</v>
      </c>
      <c r="C223" t="s">
        <v>290</v>
      </c>
      <c r="D223" s="17">
        <v>44852</v>
      </c>
      <c r="E223">
        <v>14</v>
      </c>
      <c r="F223" t="s">
        <v>49</v>
      </c>
      <c r="G223" t="str">
        <f>VLOOKUP(Table_Query_from_OCE_REP4[[#This Row],[FMPORT]],Table_Query_from_OCE_REP_1[],2,)</f>
        <v>BARCELONA, SPAIN</v>
      </c>
      <c r="H223" t="s">
        <v>47</v>
      </c>
      <c r="I223" t="str">
        <f>VLOOKUP(Table_Query_from_OCE_REP4[[#This Row],[TOPORT]],Table_Query_from_OCE_REP_1[[PCODE]:[PNAME]],2,)</f>
        <v>ATHENS (PIRAEUS), GREECE</v>
      </c>
      <c r="J223" t="str">
        <f>_xlfn.CONCAT(Table_Query_from_OCE_REP4[[#This Row],[FMPORT]],"/",Table_Query_from_OCE_REP4[[#This Row],[TOPORT]])</f>
        <v>BCN/PIR</v>
      </c>
      <c r="K223" t="str">
        <f>_xlfn.CONCAT(Table_Query_from_OCE_REP4[[#This Row],[FM NAME]],"/",Table_Query_from_OCE_REP4[[#This Row],[TO NAME]])</f>
        <v>BARCELONA, SPAIN/ATHENS (PIRAEUS), GREECE</v>
      </c>
      <c r="M223" t="s">
        <v>1710</v>
      </c>
      <c r="N223" t="s">
        <v>1711</v>
      </c>
      <c r="O223" t="s">
        <v>1358</v>
      </c>
    </row>
    <row r="224" spans="1:15" x14ac:dyDescent="0.35">
      <c r="A224" t="s">
        <v>368</v>
      </c>
      <c r="B224" t="s">
        <v>369</v>
      </c>
      <c r="C224" t="s">
        <v>290</v>
      </c>
      <c r="D224" s="17">
        <v>44852</v>
      </c>
      <c r="E224">
        <v>24</v>
      </c>
      <c r="F224" t="s">
        <v>49</v>
      </c>
      <c r="G224" t="str">
        <f>VLOOKUP(Table_Query_from_OCE_REP4[[#This Row],[FMPORT]],Table_Query_from_OCE_REP_1[],2,)</f>
        <v>BARCELONA, SPAIN</v>
      </c>
      <c r="H224" t="s">
        <v>48</v>
      </c>
      <c r="I224" t="str">
        <f>VLOOKUP(Table_Query_from_OCE_REP4[[#This Row],[TOPORT]],Table_Query_from_OCE_REP_1[[PCODE]:[PNAME]],2,)</f>
        <v>ROME (CIVITAVECCHIA), ITALY</v>
      </c>
      <c r="J224" t="str">
        <f>_xlfn.CONCAT(Table_Query_from_OCE_REP4[[#This Row],[FMPORT]],"/",Table_Query_from_OCE_REP4[[#This Row],[TOPORT]])</f>
        <v>BCN/CIV</v>
      </c>
      <c r="K224" t="str">
        <f>_xlfn.CONCAT(Table_Query_from_OCE_REP4[[#This Row],[FM NAME]],"/",Table_Query_from_OCE_REP4[[#This Row],[TO NAME]])</f>
        <v>BARCELONA, SPAIN/ROME (CIVITAVECCHIA), ITALY</v>
      </c>
      <c r="M224" t="s">
        <v>1712</v>
      </c>
      <c r="N224" t="s">
        <v>1713</v>
      </c>
      <c r="O224" t="s">
        <v>1281</v>
      </c>
    </row>
    <row r="225" spans="1:15" x14ac:dyDescent="0.35">
      <c r="A225" t="s">
        <v>370</v>
      </c>
      <c r="B225" t="s">
        <v>371</v>
      </c>
      <c r="C225" t="s">
        <v>290</v>
      </c>
      <c r="D225" s="17">
        <v>44866</v>
      </c>
      <c r="E225">
        <v>10</v>
      </c>
      <c r="F225" t="s">
        <v>47</v>
      </c>
      <c r="G225" t="str">
        <f>VLOOKUP(Table_Query_from_OCE_REP4[[#This Row],[FMPORT]],Table_Query_from_OCE_REP_1[],2,)</f>
        <v>ATHENS (PIRAEUS), GREECE</v>
      </c>
      <c r="H225" t="s">
        <v>48</v>
      </c>
      <c r="I225" t="str">
        <f>VLOOKUP(Table_Query_from_OCE_REP4[[#This Row],[TOPORT]],Table_Query_from_OCE_REP_1[[PCODE]:[PNAME]],2,)</f>
        <v>ROME (CIVITAVECCHIA), ITALY</v>
      </c>
      <c r="J225" t="str">
        <f>_xlfn.CONCAT(Table_Query_from_OCE_REP4[[#This Row],[FMPORT]],"/",Table_Query_from_OCE_REP4[[#This Row],[TOPORT]])</f>
        <v>PIR/CIV</v>
      </c>
      <c r="K225" t="str">
        <f>_xlfn.CONCAT(Table_Query_from_OCE_REP4[[#This Row],[FM NAME]],"/",Table_Query_from_OCE_REP4[[#This Row],[TO NAME]])</f>
        <v>ATHENS (PIRAEUS), GREECE/ROME (CIVITAVECCHIA), ITALY</v>
      </c>
      <c r="M225" t="s">
        <v>1714</v>
      </c>
      <c r="N225" t="s">
        <v>1715</v>
      </c>
      <c r="O225" t="s">
        <v>1403</v>
      </c>
    </row>
    <row r="226" spans="1:15" x14ac:dyDescent="0.35">
      <c r="A226" t="s">
        <v>372</v>
      </c>
      <c r="B226" t="s">
        <v>373</v>
      </c>
      <c r="C226" t="s">
        <v>290</v>
      </c>
      <c r="D226" s="17">
        <v>44866</v>
      </c>
      <c r="E226">
        <v>18</v>
      </c>
      <c r="F226" t="s">
        <v>47</v>
      </c>
      <c r="G226" t="str">
        <f>VLOOKUP(Table_Query_from_OCE_REP4[[#This Row],[FMPORT]],Table_Query_from_OCE_REP_1[],2,)</f>
        <v>ATHENS (PIRAEUS), GREECE</v>
      </c>
      <c r="H226" t="s">
        <v>49</v>
      </c>
      <c r="I226" t="str">
        <f>VLOOKUP(Table_Query_from_OCE_REP4[[#This Row],[TOPORT]],Table_Query_from_OCE_REP_1[[PCODE]:[PNAME]],2,)</f>
        <v>BARCELONA, SPAIN</v>
      </c>
      <c r="J226" t="str">
        <f>_xlfn.CONCAT(Table_Query_from_OCE_REP4[[#This Row],[FMPORT]],"/",Table_Query_from_OCE_REP4[[#This Row],[TOPORT]])</f>
        <v>PIR/BCN</v>
      </c>
      <c r="K226" t="str">
        <f>_xlfn.CONCAT(Table_Query_from_OCE_REP4[[#This Row],[FM NAME]],"/",Table_Query_from_OCE_REP4[[#This Row],[TO NAME]])</f>
        <v>ATHENS (PIRAEUS), GREECE/BARCELONA, SPAIN</v>
      </c>
      <c r="M226" t="s">
        <v>1716</v>
      </c>
      <c r="N226" t="s">
        <v>1717</v>
      </c>
      <c r="O226" t="s">
        <v>1575</v>
      </c>
    </row>
    <row r="227" spans="1:15" x14ac:dyDescent="0.35">
      <c r="A227" t="s">
        <v>374</v>
      </c>
      <c r="B227" t="s">
        <v>375</v>
      </c>
      <c r="C227" t="s">
        <v>290</v>
      </c>
      <c r="D227" s="17">
        <v>44876</v>
      </c>
      <c r="E227">
        <v>8</v>
      </c>
      <c r="F227" t="s">
        <v>48</v>
      </c>
      <c r="G227" t="str">
        <f>VLOOKUP(Table_Query_from_OCE_REP4[[#This Row],[FMPORT]],Table_Query_from_OCE_REP_1[],2,)</f>
        <v>ROME (CIVITAVECCHIA), ITALY</v>
      </c>
      <c r="H227" t="s">
        <v>49</v>
      </c>
      <c r="I227" t="str">
        <f>VLOOKUP(Table_Query_from_OCE_REP4[[#This Row],[TOPORT]],Table_Query_from_OCE_REP_1[[PCODE]:[PNAME]],2,)</f>
        <v>BARCELONA, SPAIN</v>
      </c>
      <c r="J227" t="str">
        <f>_xlfn.CONCAT(Table_Query_from_OCE_REP4[[#This Row],[FMPORT]],"/",Table_Query_from_OCE_REP4[[#This Row],[TOPORT]])</f>
        <v>CIV/BCN</v>
      </c>
      <c r="K227" t="str">
        <f>_xlfn.CONCAT(Table_Query_from_OCE_REP4[[#This Row],[FM NAME]],"/",Table_Query_from_OCE_REP4[[#This Row],[TO NAME]])</f>
        <v>ROME (CIVITAVECCHIA), ITALY/BARCELONA, SPAIN</v>
      </c>
      <c r="M227" t="s">
        <v>1718</v>
      </c>
      <c r="N227" t="s">
        <v>1719</v>
      </c>
      <c r="O227" t="s">
        <v>1281</v>
      </c>
    </row>
    <row r="228" spans="1:15" x14ac:dyDescent="0.35">
      <c r="A228" t="s">
        <v>376</v>
      </c>
      <c r="B228" t="s">
        <v>377</v>
      </c>
      <c r="C228" t="s">
        <v>290</v>
      </c>
      <c r="D228" s="17">
        <v>44876</v>
      </c>
      <c r="E228">
        <v>23</v>
      </c>
      <c r="F228" t="s">
        <v>48</v>
      </c>
      <c r="G228" t="str">
        <f>VLOOKUP(Table_Query_from_OCE_REP4[[#This Row],[FMPORT]],Table_Query_from_OCE_REP_1[],2,)</f>
        <v>ROME (CIVITAVECCHIA), ITALY</v>
      </c>
      <c r="H228" t="s">
        <v>26</v>
      </c>
      <c r="I228" t="str">
        <f>VLOOKUP(Table_Query_from_OCE_REP4[[#This Row],[TOPORT]],Table_Query_from_OCE_REP_1[[PCODE]:[PNAME]],2,)</f>
        <v>MIAMI, FLORIDA</v>
      </c>
      <c r="J228" t="str">
        <f>_xlfn.CONCAT(Table_Query_from_OCE_REP4[[#This Row],[FMPORT]],"/",Table_Query_from_OCE_REP4[[#This Row],[TOPORT]])</f>
        <v>CIV/MIA</v>
      </c>
      <c r="K228" t="str">
        <f>_xlfn.CONCAT(Table_Query_from_OCE_REP4[[#This Row],[FM NAME]],"/",Table_Query_from_OCE_REP4[[#This Row],[TO NAME]])</f>
        <v>ROME (CIVITAVECCHIA), ITALY/MIAMI, FLORIDA</v>
      </c>
      <c r="M228" t="s">
        <v>1720</v>
      </c>
      <c r="N228" t="s">
        <v>1721</v>
      </c>
      <c r="O228" t="s">
        <v>1259</v>
      </c>
    </row>
    <row r="229" spans="1:15" x14ac:dyDescent="0.35">
      <c r="A229" t="s">
        <v>378</v>
      </c>
      <c r="B229" t="s">
        <v>379</v>
      </c>
      <c r="C229" t="s">
        <v>290</v>
      </c>
      <c r="D229" s="17">
        <v>44884</v>
      </c>
      <c r="E229">
        <v>15</v>
      </c>
      <c r="F229" t="s">
        <v>49</v>
      </c>
      <c r="G229" t="str">
        <f>VLOOKUP(Table_Query_from_OCE_REP4[[#This Row],[FMPORT]],Table_Query_from_OCE_REP_1[],2,)</f>
        <v>BARCELONA, SPAIN</v>
      </c>
      <c r="H229" t="s">
        <v>26</v>
      </c>
      <c r="I229" t="str">
        <f>VLOOKUP(Table_Query_from_OCE_REP4[[#This Row],[TOPORT]],Table_Query_from_OCE_REP_1[[PCODE]:[PNAME]],2,)</f>
        <v>MIAMI, FLORIDA</v>
      </c>
      <c r="J229" t="str">
        <f>_xlfn.CONCAT(Table_Query_from_OCE_REP4[[#This Row],[FMPORT]],"/",Table_Query_from_OCE_REP4[[#This Row],[TOPORT]])</f>
        <v>BCN/MIA</v>
      </c>
      <c r="K229" t="str">
        <f>_xlfn.CONCAT(Table_Query_from_OCE_REP4[[#This Row],[FM NAME]],"/",Table_Query_from_OCE_REP4[[#This Row],[TO NAME]])</f>
        <v>BARCELONA, SPAIN/MIAMI, FLORIDA</v>
      </c>
      <c r="M229" t="s">
        <v>1722</v>
      </c>
      <c r="N229" t="s">
        <v>1723</v>
      </c>
      <c r="O229" t="s">
        <v>1724</v>
      </c>
    </row>
    <row r="230" spans="1:15" x14ac:dyDescent="0.35">
      <c r="A230" t="s">
        <v>380</v>
      </c>
      <c r="B230" t="s">
        <v>381</v>
      </c>
      <c r="C230" t="s">
        <v>290</v>
      </c>
      <c r="D230" s="17">
        <v>44899</v>
      </c>
      <c r="E230">
        <v>14</v>
      </c>
      <c r="F230" t="s">
        <v>26</v>
      </c>
      <c r="G230" t="str">
        <f>VLOOKUP(Table_Query_from_OCE_REP4[[#This Row],[FMPORT]],Table_Query_from_OCE_REP_1[],2,)</f>
        <v>MIAMI, FLORIDA</v>
      </c>
      <c r="H230" t="s">
        <v>26</v>
      </c>
      <c r="I230" t="str">
        <f>VLOOKUP(Table_Query_from_OCE_REP4[[#This Row],[TOPORT]],Table_Query_from_OCE_REP_1[[PCODE]:[PNAME]],2,)</f>
        <v>MIAMI, FLORIDA</v>
      </c>
      <c r="J230" t="str">
        <f>_xlfn.CONCAT(Table_Query_from_OCE_REP4[[#This Row],[FMPORT]],"/",Table_Query_from_OCE_REP4[[#This Row],[TOPORT]])</f>
        <v>MIA/MIA</v>
      </c>
      <c r="K230" t="str">
        <f>_xlfn.CONCAT(Table_Query_from_OCE_REP4[[#This Row],[FM NAME]],"/",Table_Query_from_OCE_REP4[[#This Row],[TO NAME]])</f>
        <v>MIAMI, FLORIDA/MIAMI, FLORIDA</v>
      </c>
      <c r="M230" t="s">
        <v>1725</v>
      </c>
      <c r="N230" t="s">
        <v>1726</v>
      </c>
      <c r="O230" t="s">
        <v>27</v>
      </c>
    </row>
    <row r="231" spans="1:15" x14ac:dyDescent="0.35">
      <c r="A231" t="s">
        <v>382</v>
      </c>
      <c r="B231" t="s">
        <v>383</v>
      </c>
      <c r="C231" t="s">
        <v>290</v>
      </c>
      <c r="D231" s="17">
        <v>44913</v>
      </c>
      <c r="E231">
        <v>21</v>
      </c>
      <c r="F231" t="s">
        <v>26</v>
      </c>
      <c r="G231" t="str">
        <f>VLOOKUP(Table_Query_from_OCE_REP4[[#This Row],[FMPORT]],Table_Query_from_OCE_REP_1[],2,)</f>
        <v>MIAMI, FLORIDA</v>
      </c>
      <c r="H231" t="s">
        <v>43</v>
      </c>
      <c r="I231" t="str">
        <f>VLOOKUP(Table_Query_from_OCE_REP4[[#This Row],[TOPORT]],Table_Query_from_OCE_REP_1[[PCODE]:[PNAME]],2,)</f>
        <v>RIO DE JANEIRO, BRAZIL</v>
      </c>
      <c r="J231" t="str">
        <f>_xlfn.CONCAT(Table_Query_from_OCE_REP4[[#This Row],[FMPORT]],"/",Table_Query_from_OCE_REP4[[#This Row],[TOPORT]])</f>
        <v>MIA/RIO</v>
      </c>
      <c r="K231" t="str">
        <f>_xlfn.CONCAT(Table_Query_from_OCE_REP4[[#This Row],[FM NAME]],"/",Table_Query_from_OCE_REP4[[#This Row],[TO NAME]])</f>
        <v>MIAMI, FLORIDA/RIO DE JANEIRO, BRAZIL</v>
      </c>
      <c r="M231" t="s">
        <v>1727</v>
      </c>
      <c r="N231" t="s">
        <v>1728</v>
      </c>
      <c r="O231" t="s">
        <v>1254</v>
      </c>
    </row>
    <row r="232" spans="1:15" x14ac:dyDescent="0.35">
      <c r="A232" t="s">
        <v>384</v>
      </c>
      <c r="B232" t="s">
        <v>385</v>
      </c>
      <c r="C232" t="s">
        <v>290</v>
      </c>
      <c r="D232" s="17">
        <v>44913</v>
      </c>
      <c r="E232">
        <v>31</v>
      </c>
      <c r="F232" t="s">
        <v>26</v>
      </c>
      <c r="G232" t="str">
        <f>VLOOKUP(Table_Query_from_OCE_REP4[[#This Row],[FMPORT]],Table_Query_from_OCE_REP_1[],2,)</f>
        <v>MIAMI, FLORIDA</v>
      </c>
      <c r="H232" t="s">
        <v>42</v>
      </c>
      <c r="I232" t="str">
        <f>VLOOKUP(Table_Query_from_OCE_REP4[[#This Row],[TOPORT]],Table_Query_from_OCE_REP_1[[PCODE]:[PNAME]],2,)</f>
        <v>BUENOS AIRES, ARGENTINA</v>
      </c>
      <c r="J232" t="str">
        <f>_xlfn.CONCAT(Table_Query_from_OCE_REP4[[#This Row],[FMPORT]],"/",Table_Query_from_OCE_REP4[[#This Row],[TOPORT]])</f>
        <v>MIA/BUE</v>
      </c>
      <c r="K232" t="str">
        <f>_xlfn.CONCAT(Table_Query_from_OCE_REP4[[#This Row],[FM NAME]],"/",Table_Query_from_OCE_REP4[[#This Row],[TO NAME]])</f>
        <v>MIAMI, FLORIDA/BUENOS AIRES, ARGENTINA</v>
      </c>
      <c r="M232" t="s">
        <v>1729</v>
      </c>
      <c r="N232" t="s">
        <v>1730</v>
      </c>
      <c r="O232" t="s">
        <v>28</v>
      </c>
    </row>
    <row r="233" spans="1:15" x14ac:dyDescent="0.35">
      <c r="A233" t="s">
        <v>386</v>
      </c>
      <c r="B233" t="s">
        <v>387</v>
      </c>
      <c r="C233" t="s">
        <v>290</v>
      </c>
      <c r="D233" s="17">
        <v>44913</v>
      </c>
      <c r="E233">
        <v>51</v>
      </c>
      <c r="F233" t="s">
        <v>26</v>
      </c>
      <c r="G233" t="str">
        <f>VLOOKUP(Table_Query_from_OCE_REP4[[#This Row],[FMPORT]],Table_Query_from_OCE_REP_1[],2,)</f>
        <v>MIAMI, FLORIDA</v>
      </c>
      <c r="H233" t="s">
        <v>76</v>
      </c>
      <c r="I233" t="str">
        <f>VLOOKUP(Table_Query_from_OCE_REP4[[#This Row],[TOPORT]],Table_Query_from_OCE_REP_1[[PCODE]:[PNAME]],2,)</f>
        <v>SANTIAGO DE CHILE (SAN ANTONIO), CHILE</v>
      </c>
      <c r="J233" t="str">
        <f>_xlfn.CONCAT(Table_Query_from_OCE_REP4[[#This Row],[FMPORT]],"/",Table_Query_from_OCE_REP4[[#This Row],[TOPORT]])</f>
        <v>MIA/SAI</v>
      </c>
      <c r="K233" t="str">
        <f>_xlfn.CONCAT(Table_Query_from_OCE_REP4[[#This Row],[FM NAME]],"/",Table_Query_from_OCE_REP4[[#This Row],[TO NAME]])</f>
        <v>MIAMI, FLORIDA/SANTIAGO DE CHILE (SAN ANTONIO), CHILE</v>
      </c>
      <c r="M233" t="s">
        <v>1731</v>
      </c>
      <c r="N233" t="s">
        <v>1732</v>
      </c>
      <c r="O233" t="s">
        <v>1270</v>
      </c>
    </row>
    <row r="234" spans="1:15" x14ac:dyDescent="0.35">
      <c r="A234" t="s">
        <v>388</v>
      </c>
      <c r="B234" t="s">
        <v>389</v>
      </c>
      <c r="C234" t="s">
        <v>290</v>
      </c>
      <c r="D234" s="17">
        <v>44934</v>
      </c>
      <c r="E234">
        <v>10</v>
      </c>
      <c r="F234" t="s">
        <v>43</v>
      </c>
      <c r="G234" t="str">
        <f>VLOOKUP(Table_Query_from_OCE_REP4[[#This Row],[FMPORT]],Table_Query_from_OCE_REP_1[],2,)</f>
        <v>RIO DE JANEIRO, BRAZIL</v>
      </c>
      <c r="H234" t="s">
        <v>42</v>
      </c>
      <c r="I234" t="str">
        <f>VLOOKUP(Table_Query_from_OCE_REP4[[#This Row],[TOPORT]],Table_Query_from_OCE_REP_1[[PCODE]:[PNAME]],2,)</f>
        <v>BUENOS AIRES, ARGENTINA</v>
      </c>
      <c r="J234" t="str">
        <f>_xlfn.CONCAT(Table_Query_from_OCE_REP4[[#This Row],[FMPORT]],"/",Table_Query_from_OCE_REP4[[#This Row],[TOPORT]])</f>
        <v>RIO/BUE</v>
      </c>
      <c r="K234" t="str">
        <f>_xlfn.CONCAT(Table_Query_from_OCE_REP4[[#This Row],[FM NAME]],"/",Table_Query_from_OCE_REP4[[#This Row],[TO NAME]])</f>
        <v>RIO DE JANEIRO, BRAZIL/BUENOS AIRES, ARGENTINA</v>
      </c>
      <c r="M234" t="s">
        <v>1733</v>
      </c>
      <c r="N234" t="s">
        <v>1734</v>
      </c>
      <c r="O234" t="s">
        <v>1735</v>
      </c>
    </row>
    <row r="235" spans="1:15" x14ac:dyDescent="0.35">
      <c r="A235" t="s">
        <v>390</v>
      </c>
      <c r="B235" t="s">
        <v>391</v>
      </c>
      <c r="C235" t="s">
        <v>290</v>
      </c>
      <c r="D235" s="17">
        <v>44934</v>
      </c>
      <c r="E235">
        <v>30</v>
      </c>
      <c r="F235" t="s">
        <v>43</v>
      </c>
      <c r="G235" t="str">
        <f>VLOOKUP(Table_Query_from_OCE_REP4[[#This Row],[FMPORT]],Table_Query_from_OCE_REP_1[],2,)</f>
        <v>RIO DE JANEIRO, BRAZIL</v>
      </c>
      <c r="H235" t="s">
        <v>76</v>
      </c>
      <c r="I235" t="str">
        <f>VLOOKUP(Table_Query_from_OCE_REP4[[#This Row],[TOPORT]],Table_Query_from_OCE_REP_1[[PCODE]:[PNAME]],2,)</f>
        <v>SANTIAGO DE CHILE (SAN ANTONIO), CHILE</v>
      </c>
      <c r="J235" t="str">
        <f>_xlfn.CONCAT(Table_Query_from_OCE_REP4[[#This Row],[FMPORT]],"/",Table_Query_from_OCE_REP4[[#This Row],[TOPORT]])</f>
        <v>RIO/SAI</v>
      </c>
      <c r="K235" t="str">
        <f>_xlfn.CONCAT(Table_Query_from_OCE_REP4[[#This Row],[FM NAME]],"/",Table_Query_from_OCE_REP4[[#This Row],[TO NAME]])</f>
        <v>RIO DE JANEIRO, BRAZIL/SANTIAGO DE CHILE (SAN ANTONIO), CHILE</v>
      </c>
      <c r="M235" t="s">
        <v>1736</v>
      </c>
      <c r="N235" t="s">
        <v>1737</v>
      </c>
      <c r="O235" t="s">
        <v>1264</v>
      </c>
    </row>
    <row r="236" spans="1:15" x14ac:dyDescent="0.35">
      <c r="A236" t="s">
        <v>392</v>
      </c>
      <c r="B236" t="s">
        <v>393</v>
      </c>
      <c r="C236" t="s">
        <v>290</v>
      </c>
      <c r="D236" s="17">
        <v>44944</v>
      </c>
      <c r="E236">
        <v>20</v>
      </c>
      <c r="F236" t="s">
        <v>42</v>
      </c>
      <c r="G236" t="str">
        <f>VLOOKUP(Table_Query_from_OCE_REP4[[#This Row],[FMPORT]],Table_Query_from_OCE_REP_1[],2,)</f>
        <v>BUENOS AIRES, ARGENTINA</v>
      </c>
      <c r="H236" t="s">
        <v>76</v>
      </c>
      <c r="I236" t="str">
        <f>VLOOKUP(Table_Query_from_OCE_REP4[[#This Row],[TOPORT]],Table_Query_from_OCE_REP_1[[PCODE]:[PNAME]],2,)</f>
        <v>SANTIAGO DE CHILE (SAN ANTONIO), CHILE</v>
      </c>
      <c r="J236" t="str">
        <f>_xlfn.CONCAT(Table_Query_from_OCE_REP4[[#This Row],[FMPORT]],"/",Table_Query_from_OCE_REP4[[#This Row],[TOPORT]])</f>
        <v>BUE/SAI</v>
      </c>
      <c r="K236" t="str">
        <f>_xlfn.CONCAT(Table_Query_from_OCE_REP4[[#This Row],[FM NAME]],"/",Table_Query_from_OCE_REP4[[#This Row],[TO NAME]])</f>
        <v>BUENOS AIRES, ARGENTINA/SANTIAGO DE CHILE (SAN ANTONIO), CHILE</v>
      </c>
      <c r="M236" t="s">
        <v>1738</v>
      </c>
      <c r="N236" t="s">
        <v>1739</v>
      </c>
      <c r="O236" t="s">
        <v>1300</v>
      </c>
    </row>
    <row r="237" spans="1:15" x14ac:dyDescent="0.35">
      <c r="A237" t="s">
        <v>394</v>
      </c>
      <c r="B237" t="s">
        <v>393</v>
      </c>
      <c r="C237" t="s">
        <v>290</v>
      </c>
      <c r="D237" s="17">
        <v>44964</v>
      </c>
      <c r="E237">
        <v>20</v>
      </c>
      <c r="F237" t="s">
        <v>76</v>
      </c>
      <c r="G237" t="str">
        <f>VLOOKUP(Table_Query_from_OCE_REP4[[#This Row],[FMPORT]],Table_Query_from_OCE_REP_1[],2,)</f>
        <v>SANTIAGO DE CHILE (SAN ANTONIO), CHILE</v>
      </c>
      <c r="H237" t="s">
        <v>42</v>
      </c>
      <c r="I237" t="str">
        <f>VLOOKUP(Table_Query_from_OCE_REP4[[#This Row],[TOPORT]],Table_Query_from_OCE_REP_1[[PCODE]:[PNAME]],2,)</f>
        <v>BUENOS AIRES, ARGENTINA</v>
      </c>
      <c r="J237" t="str">
        <f>_xlfn.CONCAT(Table_Query_from_OCE_REP4[[#This Row],[FMPORT]],"/",Table_Query_from_OCE_REP4[[#This Row],[TOPORT]])</f>
        <v>SAI/BUE</v>
      </c>
      <c r="K237" t="str">
        <f>_xlfn.CONCAT(Table_Query_from_OCE_REP4[[#This Row],[FM NAME]],"/",Table_Query_from_OCE_REP4[[#This Row],[TO NAME]])</f>
        <v>SANTIAGO DE CHILE (SAN ANTONIO), CHILE/BUENOS AIRES, ARGENTINA</v>
      </c>
      <c r="M237" t="s">
        <v>1740</v>
      </c>
      <c r="N237" t="s">
        <v>1741</v>
      </c>
      <c r="O237" t="s">
        <v>1567</v>
      </c>
    </row>
    <row r="238" spans="1:15" x14ac:dyDescent="0.35">
      <c r="A238" t="s">
        <v>395</v>
      </c>
      <c r="B238" t="s">
        <v>396</v>
      </c>
      <c r="C238" t="s">
        <v>290</v>
      </c>
      <c r="D238" s="17">
        <v>44984</v>
      </c>
      <c r="E238">
        <v>20</v>
      </c>
      <c r="F238" t="s">
        <v>42</v>
      </c>
      <c r="G238" t="str">
        <f>VLOOKUP(Table_Query_from_OCE_REP4[[#This Row],[FMPORT]],Table_Query_from_OCE_REP_1[],2,)</f>
        <v>BUENOS AIRES, ARGENTINA</v>
      </c>
      <c r="H238" t="s">
        <v>41</v>
      </c>
      <c r="I238" t="str">
        <f>VLOOKUP(Table_Query_from_OCE_REP4[[#This Row],[TOPORT]],Table_Query_from_OCE_REP_1[[PCODE]:[PNAME]],2,)</f>
        <v>LIMA/MACHU PICCHU (CALLAO), PERU</v>
      </c>
      <c r="J238" t="str">
        <f>_xlfn.CONCAT(Table_Query_from_OCE_REP4[[#This Row],[FMPORT]],"/",Table_Query_from_OCE_REP4[[#This Row],[TOPORT]])</f>
        <v>BUE/LIM</v>
      </c>
      <c r="K238" t="str">
        <f>_xlfn.CONCAT(Table_Query_from_OCE_REP4[[#This Row],[FM NAME]],"/",Table_Query_from_OCE_REP4[[#This Row],[TO NAME]])</f>
        <v>BUENOS AIRES, ARGENTINA/LIMA/MACHU PICCHU (CALLAO), PERU</v>
      </c>
      <c r="M238" t="s">
        <v>1742</v>
      </c>
      <c r="N238" t="s">
        <v>1743</v>
      </c>
      <c r="O238" t="s">
        <v>1320</v>
      </c>
    </row>
    <row r="239" spans="1:15" x14ac:dyDescent="0.35">
      <c r="A239" t="s">
        <v>397</v>
      </c>
      <c r="B239" t="s">
        <v>398</v>
      </c>
      <c r="C239" t="s">
        <v>290</v>
      </c>
      <c r="D239" s="17">
        <v>44984</v>
      </c>
      <c r="E239">
        <v>38</v>
      </c>
      <c r="F239" t="s">
        <v>42</v>
      </c>
      <c r="G239" t="str">
        <f>VLOOKUP(Table_Query_from_OCE_REP4[[#This Row],[FMPORT]],Table_Query_from_OCE_REP_1[],2,)</f>
        <v>BUENOS AIRES, ARGENTINA</v>
      </c>
      <c r="H239" t="s">
        <v>26</v>
      </c>
      <c r="I239" t="str">
        <f>VLOOKUP(Table_Query_from_OCE_REP4[[#This Row],[TOPORT]],Table_Query_from_OCE_REP_1[[PCODE]:[PNAME]],2,)</f>
        <v>MIAMI, FLORIDA</v>
      </c>
      <c r="J239" t="str">
        <f>_xlfn.CONCAT(Table_Query_from_OCE_REP4[[#This Row],[FMPORT]],"/",Table_Query_from_OCE_REP4[[#This Row],[TOPORT]])</f>
        <v>BUE/MIA</v>
      </c>
      <c r="K239" t="str">
        <f>_xlfn.CONCAT(Table_Query_from_OCE_REP4[[#This Row],[FM NAME]],"/",Table_Query_from_OCE_REP4[[#This Row],[TO NAME]])</f>
        <v>BUENOS AIRES, ARGENTINA/MIAMI, FLORIDA</v>
      </c>
      <c r="M239" t="s">
        <v>1744</v>
      </c>
      <c r="N239" t="s">
        <v>1745</v>
      </c>
      <c r="O239" t="s">
        <v>1259</v>
      </c>
    </row>
    <row r="240" spans="1:15" x14ac:dyDescent="0.35">
      <c r="A240" t="s">
        <v>399</v>
      </c>
      <c r="B240" t="s">
        <v>400</v>
      </c>
      <c r="C240" t="s">
        <v>290</v>
      </c>
      <c r="D240" s="17">
        <v>45004</v>
      </c>
      <c r="E240">
        <v>18</v>
      </c>
      <c r="F240" t="s">
        <v>41</v>
      </c>
      <c r="G240" t="str">
        <f>VLOOKUP(Table_Query_from_OCE_REP4[[#This Row],[FMPORT]],Table_Query_from_OCE_REP_1[],2,)</f>
        <v>LIMA/MACHU PICCHU (CALLAO), PERU</v>
      </c>
      <c r="H240" t="s">
        <v>26</v>
      </c>
      <c r="I240" t="str">
        <f>VLOOKUP(Table_Query_from_OCE_REP4[[#This Row],[TOPORT]],Table_Query_from_OCE_REP_1[[PCODE]:[PNAME]],2,)</f>
        <v>MIAMI, FLORIDA</v>
      </c>
      <c r="J240" t="str">
        <f>_xlfn.CONCAT(Table_Query_from_OCE_REP4[[#This Row],[FMPORT]],"/",Table_Query_from_OCE_REP4[[#This Row],[TOPORT]])</f>
        <v>LIM/MIA</v>
      </c>
      <c r="K240" t="str">
        <f>_xlfn.CONCAT(Table_Query_from_OCE_REP4[[#This Row],[FM NAME]],"/",Table_Query_from_OCE_REP4[[#This Row],[TO NAME]])</f>
        <v>LIMA/MACHU PICCHU (CALLAO), PERU/MIAMI, FLORIDA</v>
      </c>
      <c r="M240" t="s">
        <v>1746</v>
      </c>
      <c r="N240" t="s">
        <v>1747</v>
      </c>
      <c r="O240" t="s">
        <v>1748</v>
      </c>
    </row>
    <row r="241" spans="1:15" x14ac:dyDescent="0.35">
      <c r="A241" t="s">
        <v>401</v>
      </c>
      <c r="B241" t="s">
        <v>402</v>
      </c>
      <c r="C241" t="s">
        <v>290</v>
      </c>
      <c r="D241" s="17">
        <v>45022</v>
      </c>
      <c r="E241">
        <v>14</v>
      </c>
      <c r="F241" t="s">
        <v>26</v>
      </c>
      <c r="G241" t="str">
        <f>VLOOKUP(Table_Query_from_OCE_REP4[[#This Row],[FMPORT]],Table_Query_from_OCE_REP_1[],2,)</f>
        <v>MIAMI, FLORIDA</v>
      </c>
      <c r="H241" t="s">
        <v>49</v>
      </c>
      <c r="I241" t="str">
        <f>VLOOKUP(Table_Query_from_OCE_REP4[[#This Row],[TOPORT]],Table_Query_from_OCE_REP_1[[PCODE]:[PNAME]],2,)</f>
        <v>BARCELONA, SPAIN</v>
      </c>
      <c r="J241" t="str">
        <f>_xlfn.CONCAT(Table_Query_from_OCE_REP4[[#This Row],[FMPORT]],"/",Table_Query_from_OCE_REP4[[#This Row],[TOPORT]])</f>
        <v>MIA/BCN</v>
      </c>
      <c r="K241" t="str">
        <f>_xlfn.CONCAT(Table_Query_from_OCE_REP4[[#This Row],[FM NAME]],"/",Table_Query_from_OCE_REP4[[#This Row],[TO NAME]])</f>
        <v>MIAMI, FLORIDA/BARCELONA, SPAIN</v>
      </c>
      <c r="M241" t="s">
        <v>1749</v>
      </c>
      <c r="N241" t="s">
        <v>1750</v>
      </c>
      <c r="O241" t="s">
        <v>1320</v>
      </c>
    </row>
    <row r="242" spans="1:15" x14ac:dyDescent="0.35">
      <c r="A242" t="s">
        <v>403</v>
      </c>
      <c r="B242" t="s">
        <v>404</v>
      </c>
      <c r="C242" t="s">
        <v>290</v>
      </c>
      <c r="D242" s="17">
        <v>45022</v>
      </c>
      <c r="E242">
        <v>21</v>
      </c>
      <c r="F242" t="s">
        <v>26</v>
      </c>
      <c r="G242" t="str">
        <f>VLOOKUP(Table_Query_from_OCE_REP4[[#This Row],[FMPORT]],Table_Query_from_OCE_REP_1[],2,)</f>
        <v>MIAMI, FLORIDA</v>
      </c>
      <c r="H242" t="s">
        <v>48</v>
      </c>
      <c r="I242" t="str">
        <f>VLOOKUP(Table_Query_from_OCE_REP4[[#This Row],[TOPORT]],Table_Query_from_OCE_REP_1[[PCODE]:[PNAME]],2,)</f>
        <v>ROME (CIVITAVECCHIA), ITALY</v>
      </c>
      <c r="J242" t="str">
        <f>_xlfn.CONCAT(Table_Query_from_OCE_REP4[[#This Row],[FMPORT]],"/",Table_Query_from_OCE_REP4[[#This Row],[TOPORT]])</f>
        <v>MIA/CIV</v>
      </c>
      <c r="K242" t="str">
        <f>_xlfn.CONCAT(Table_Query_from_OCE_REP4[[#This Row],[FM NAME]],"/",Table_Query_from_OCE_REP4[[#This Row],[TO NAME]])</f>
        <v>MIAMI, FLORIDA/ROME (CIVITAVECCHIA), ITALY</v>
      </c>
      <c r="M242" t="s">
        <v>1751</v>
      </c>
      <c r="N242" t="s">
        <v>1752</v>
      </c>
      <c r="O242" t="s">
        <v>1753</v>
      </c>
    </row>
    <row r="243" spans="1:15" x14ac:dyDescent="0.35">
      <c r="A243" t="s">
        <v>405</v>
      </c>
      <c r="B243" t="s">
        <v>406</v>
      </c>
      <c r="C243" t="s">
        <v>290</v>
      </c>
      <c r="D243" s="17">
        <v>45036</v>
      </c>
      <c r="E243">
        <v>7</v>
      </c>
      <c r="F243" t="s">
        <v>49</v>
      </c>
      <c r="G243" t="str">
        <f>VLOOKUP(Table_Query_from_OCE_REP4[[#This Row],[FMPORT]],Table_Query_from_OCE_REP_1[],2,)</f>
        <v>BARCELONA, SPAIN</v>
      </c>
      <c r="H243" t="s">
        <v>48</v>
      </c>
      <c r="I243" t="str">
        <f>VLOOKUP(Table_Query_from_OCE_REP4[[#This Row],[TOPORT]],Table_Query_from_OCE_REP_1[[PCODE]:[PNAME]],2,)</f>
        <v>ROME (CIVITAVECCHIA), ITALY</v>
      </c>
      <c r="J243" t="str">
        <f>_xlfn.CONCAT(Table_Query_from_OCE_REP4[[#This Row],[FMPORT]],"/",Table_Query_from_OCE_REP4[[#This Row],[TOPORT]])</f>
        <v>BCN/CIV</v>
      </c>
      <c r="K243" t="str">
        <f>_xlfn.CONCAT(Table_Query_from_OCE_REP4[[#This Row],[FM NAME]],"/",Table_Query_from_OCE_REP4[[#This Row],[TO NAME]])</f>
        <v>BARCELONA, SPAIN/ROME (CIVITAVECCHIA), ITALY</v>
      </c>
      <c r="M243" t="s">
        <v>1754</v>
      </c>
      <c r="N243" t="s">
        <v>1755</v>
      </c>
      <c r="O243" t="s">
        <v>1753</v>
      </c>
    </row>
    <row r="244" spans="1:15" x14ac:dyDescent="0.35">
      <c r="A244" t="s">
        <v>407</v>
      </c>
      <c r="B244" t="s">
        <v>408</v>
      </c>
      <c r="C244" t="s">
        <v>290</v>
      </c>
      <c r="D244" s="17">
        <v>45043</v>
      </c>
      <c r="E244">
        <v>7</v>
      </c>
      <c r="F244" t="s">
        <v>48</v>
      </c>
      <c r="G244" t="str">
        <f>VLOOKUP(Table_Query_from_OCE_REP4[[#This Row],[FMPORT]],Table_Query_from_OCE_REP_1[],2,)</f>
        <v>ROME (CIVITAVECCHIA), ITALY</v>
      </c>
      <c r="H244" t="s">
        <v>47</v>
      </c>
      <c r="I244" t="str">
        <f>VLOOKUP(Table_Query_from_OCE_REP4[[#This Row],[TOPORT]],Table_Query_from_OCE_REP_1[[PCODE]:[PNAME]],2,)</f>
        <v>ATHENS (PIRAEUS), GREECE</v>
      </c>
      <c r="J244" t="str">
        <f>_xlfn.CONCAT(Table_Query_from_OCE_REP4[[#This Row],[FMPORT]],"/",Table_Query_from_OCE_REP4[[#This Row],[TOPORT]])</f>
        <v>CIV/PIR</v>
      </c>
      <c r="K244" t="str">
        <f>_xlfn.CONCAT(Table_Query_from_OCE_REP4[[#This Row],[FM NAME]],"/",Table_Query_from_OCE_REP4[[#This Row],[TO NAME]])</f>
        <v>ROME (CIVITAVECCHIA), ITALY/ATHENS (PIRAEUS), GREECE</v>
      </c>
      <c r="M244" t="s">
        <v>1756</v>
      </c>
      <c r="N244" t="s">
        <v>1757</v>
      </c>
      <c r="O244" t="s">
        <v>28</v>
      </c>
    </row>
    <row r="245" spans="1:15" x14ac:dyDescent="0.35">
      <c r="A245" t="s">
        <v>409</v>
      </c>
      <c r="B245" t="s">
        <v>410</v>
      </c>
      <c r="C245" t="s">
        <v>290</v>
      </c>
      <c r="D245" s="17">
        <v>45043</v>
      </c>
      <c r="E245">
        <v>14</v>
      </c>
      <c r="F245" t="s">
        <v>48</v>
      </c>
      <c r="G245" t="str">
        <f>VLOOKUP(Table_Query_from_OCE_REP4[[#This Row],[FMPORT]],Table_Query_from_OCE_REP_1[],2,)</f>
        <v>ROME (CIVITAVECCHIA), ITALY</v>
      </c>
      <c r="H245" t="s">
        <v>411</v>
      </c>
      <c r="I245" t="str">
        <f>VLOOKUP(Table_Query_from_OCE_REP4[[#This Row],[TOPORT]],Table_Query_from_OCE_REP_1[[PCODE]:[PNAME]],2,)</f>
        <v>ISTANBUL, TURKEY</v>
      </c>
      <c r="J245" t="str">
        <f>_xlfn.CONCAT(Table_Query_from_OCE_REP4[[#This Row],[FMPORT]],"/",Table_Query_from_OCE_REP4[[#This Row],[TOPORT]])</f>
        <v>CIV/IST</v>
      </c>
      <c r="K245" t="str">
        <f>_xlfn.CONCAT(Table_Query_from_OCE_REP4[[#This Row],[FM NAME]],"/",Table_Query_from_OCE_REP4[[#This Row],[TO NAME]])</f>
        <v>ROME (CIVITAVECCHIA), ITALY/ISTANBUL, TURKEY</v>
      </c>
      <c r="M245" t="s">
        <v>1758</v>
      </c>
      <c r="N245" t="s">
        <v>1759</v>
      </c>
      <c r="O245" t="s">
        <v>28</v>
      </c>
    </row>
    <row r="246" spans="1:15" x14ac:dyDescent="0.35">
      <c r="A246" t="s">
        <v>412</v>
      </c>
      <c r="B246" t="s">
        <v>413</v>
      </c>
      <c r="C246" t="s">
        <v>290</v>
      </c>
      <c r="D246" s="17">
        <v>45050</v>
      </c>
      <c r="E246">
        <v>7</v>
      </c>
      <c r="F246" t="s">
        <v>47</v>
      </c>
      <c r="G246" t="str">
        <f>VLOOKUP(Table_Query_from_OCE_REP4[[#This Row],[FMPORT]],Table_Query_from_OCE_REP_1[],2,)</f>
        <v>ATHENS (PIRAEUS), GREECE</v>
      </c>
      <c r="H246" t="s">
        <v>411</v>
      </c>
      <c r="I246" t="str">
        <f>VLOOKUP(Table_Query_from_OCE_REP4[[#This Row],[TOPORT]],Table_Query_from_OCE_REP_1[[PCODE]:[PNAME]],2,)</f>
        <v>ISTANBUL, TURKEY</v>
      </c>
      <c r="J246" t="str">
        <f>_xlfn.CONCAT(Table_Query_from_OCE_REP4[[#This Row],[FMPORT]],"/",Table_Query_from_OCE_REP4[[#This Row],[TOPORT]])</f>
        <v>PIR/IST</v>
      </c>
      <c r="K246" t="str">
        <f>_xlfn.CONCAT(Table_Query_from_OCE_REP4[[#This Row],[FM NAME]],"/",Table_Query_from_OCE_REP4[[#This Row],[TO NAME]])</f>
        <v>ATHENS (PIRAEUS), GREECE/ISTANBUL, TURKEY</v>
      </c>
      <c r="M246" t="s">
        <v>1760</v>
      </c>
      <c r="N246" t="s">
        <v>1761</v>
      </c>
      <c r="O246" t="s">
        <v>1259</v>
      </c>
    </row>
    <row r="247" spans="1:15" x14ac:dyDescent="0.35">
      <c r="A247" t="s">
        <v>414</v>
      </c>
      <c r="B247" t="s">
        <v>415</v>
      </c>
      <c r="C247" t="s">
        <v>290</v>
      </c>
      <c r="D247" s="17">
        <v>45050</v>
      </c>
      <c r="E247">
        <v>19</v>
      </c>
      <c r="F247" t="s">
        <v>47</v>
      </c>
      <c r="G247" t="str">
        <f>VLOOKUP(Table_Query_from_OCE_REP4[[#This Row],[FMPORT]],Table_Query_from_OCE_REP_1[],2,)</f>
        <v>ATHENS (PIRAEUS), GREECE</v>
      </c>
      <c r="H247" t="s">
        <v>59</v>
      </c>
      <c r="I247" t="str">
        <f>VLOOKUP(Table_Query_from_OCE_REP4[[#This Row],[TOPORT]],Table_Query_from_OCE_REP_1[[PCODE]:[PNAME]],2,)</f>
        <v>LISBON, PORTUGAL</v>
      </c>
      <c r="J247" t="str">
        <f>_xlfn.CONCAT(Table_Query_from_OCE_REP4[[#This Row],[FMPORT]],"/",Table_Query_from_OCE_REP4[[#This Row],[TOPORT]])</f>
        <v>PIR/LIS</v>
      </c>
      <c r="K247" t="str">
        <f>_xlfn.CONCAT(Table_Query_from_OCE_REP4[[#This Row],[FM NAME]],"/",Table_Query_from_OCE_REP4[[#This Row],[TO NAME]])</f>
        <v>ATHENS (PIRAEUS), GREECE/LISBON, PORTUGAL</v>
      </c>
      <c r="M247" t="s">
        <v>1762</v>
      </c>
      <c r="N247" t="s">
        <v>1763</v>
      </c>
      <c r="O247" t="s">
        <v>1270</v>
      </c>
    </row>
    <row r="248" spans="1:15" x14ac:dyDescent="0.35">
      <c r="A248" t="s">
        <v>416</v>
      </c>
      <c r="B248" t="s">
        <v>417</v>
      </c>
      <c r="C248" t="s">
        <v>290</v>
      </c>
      <c r="D248" s="17">
        <v>45057</v>
      </c>
      <c r="E248">
        <v>12</v>
      </c>
      <c r="F248" t="s">
        <v>411</v>
      </c>
      <c r="G248" t="str">
        <f>VLOOKUP(Table_Query_from_OCE_REP4[[#This Row],[FMPORT]],Table_Query_from_OCE_REP_1[],2,)</f>
        <v>ISTANBUL, TURKEY</v>
      </c>
      <c r="H248" t="s">
        <v>59</v>
      </c>
      <c r="I248" t="str">
        <f>VLOOKUP(Table_Query_from_OCE_REP4[[#This Row],[TOPORT]],Table_Query_from_OCE_REP_1[[PCODE]:[PNAME]],2,)</f>
        <v>LISBON, PORTUGAL</v>
      </c>
      <c r="J248" t="str">
        <f>_xlfn.CONCAT(Table_Query_from_OCE_REP4[[#This Row],[FMPORT]],"/",Table_Query_from_OCE_REP4[[#This Row],[TOPORT]])</f>
        <v>IST/LIS</v>
      </c>
      <c r="K248" t="str">
        <f>_xlfn.CONCAT(Table_Query_from_OCE_REP4[[#This Row],[FM NAME]],"/",Table_Query_from_OCE_REP4[[#This Row],[TO NAME]])</f>
        <v>ISTANBUL, TURKEY/LISBON, PORTUGAL</v>
      </c>
      <c r="M248" t="s">
        <v>1764</v>
      </c>
      <c r="N248" t="s">
        <v>1765</v>
      </c>
      <c r="O248" t="s">
        <v>1311</v>
      </c>
    </row>
    <row r="249" spans="1:15" x14ac:dyDescent="0.35">
      <c r="A249" t="s">
        <v>418</v>
      </c>
      <c r="B249" t="s">
        <v>419</v>
      </c>
      <c r="C249" t="s">
        <v>290</v>
      </c>
      <c r="D249" s="17">
        <v>45057</v>
      </c>
      <c r="E249">
        <v>22</v>
      </c>
      <c r="F249" t="s">
        <v>411</v>
      </c>
      <c r="G249" t="str">
        <f>VLOOKUP(Table_Query_from_OCE_REP4[[#This Row],[FMPORT]],Table_Query_from_OCE_REP_1[],2,)</f>
        <v>ISTANBUL, TURKEY</v>
      </c>
      <c r="H249" t="s">
        <v>75</v>
      </c>
      <c r="I249" t="str">
        <f>VLOOKUP(Table_Query_from_OCE_REP4[[#This Row],[TOPORT]],Table_Query_from_OCE_REP_1[[PCODE]:[PNAME]],2,)</f>
        <v>AMSTERDAM, NETHERLANDS</v>
      </c>
      <c r="J249" t="str">
        <f>_xlfn.CONCAT(Table_Query_from_OCE_REP4[[#This Row],[FMPORT]],"/",Table_Query_from_OCE_REP4[[#This Row],[TOPORT]])</f>
        <v>IST/AMS</v>
      </c>
      <c r="K249" t="str">
        <f>_xlfn.CONCAT(Table_Query_from_OCE_REP4[[#This Row],[FM NAME]],"/",Table_Query_from_OCE_REP4[[#This Row],[TO NAME]])</f>
        <v>ISTANBUL, TURKEY/AMSTERDAM, NETHERLANDS</v>
      </c>
      <c r="M249" t="s">
        <v>1766</v>
      </c>
      <c r="N249" t="s">
        <v>1767</v>
      </c>
      <c r="O249" t="s">
        <v>1408</v>
      </c>
    </row>
    <row r="250" spans="1:15" x14ac:dyDescent="0.35">
      <c r="A250" t="s">
        <v>420</v>
      </c>
      <c r="B250" t="s">
        <v>421</v>
      </c>
      <c r="C250" t="s">
        <v>290</v>
      </c>
      <c r="D250" s="17">
        <v>45057</v>
      </c>
      <c r="E250">
        <v>32</v>
      </c>
      <c r="F250" t="s">
        <v>411</v>
      </c>
      <c r="G250" t="str">
        <f>VLOOKUP(Table_Query_from_OCE_REP4[[#This Row],[FMPORT]],Table_Query_from_OCE_REP_1[],2,)</f>
        <v>ISTANBUL, TURKEY</v>
      </c>
      <c r="H250" t="s">
        <v>1809</v>
      </c>
      <c r="I250" t="str">
        <f>VLOOKUP(Table_Query_from_OCE_REP4[[#This Row],[TOPORT]],Table_Query_from_OCE_REP_1[[PCODE]:[PNAME]],2,)</f>
        <v>HAMBURG, GERMANY</v>
      </c>
      <c r="J250" t="str">
        <f>_xlfn.CONCAT(Table_Query_from_OCE_REP4[[#This Row],[FMPORT]],"/",Table_Query_from_OCE_REP4[[#This Row],[TOPORT]])</f>
        <v>IST/HAM</v>
      </c>
      <c r="K250" t="str">
        <f>_xlfn.CONCAT(Table_Query_from_OCE_REP4[[#This Row],[FM NAME]],"/",Table_Query_from_OCE_REP4[[#This Row],[TO NAME]])</f>
        <v>ISTANBUL, TURKEY/HAMBURG, GERMANY</v>
      </c>
      <c r="M250" t="s">
        <v>1768</v>
      </c>
      <c r="N250" t="s">
        <v>1769</v>
      </c>
      <c r="O250" t="s">
        <v>1259</v>
      </c>
    </row>
    <row r="251" spans="1:15" x14ac:dyDescent="0.35">
      <c r="A251" t="s">
        <v>422</v>
      </c>
      <c r="B251" t="s">
        <v>423</v>
      </c>
      <c r="C251" t="s">
        <v>290</v>
      </c>
      <c r="D251" s="17">
        <v>45069</v>
      </c>
      <c r="E251">
        <v>10</v>
      </c>
      <c r="F251" t="s">
        <v>59</v>
      </c>
      <c r="G251" t="str">
        <f>VLOOKUP(Table_Query_from_OCE_REP4[[#This Row],[FMPORT]],Table_Query_from_OCE_REP_1[],2,)</f>
        <v>LISBON, PORTUGAL</v>
      </c>
      <c r="H251" t="s">
        <v>75</v>
      </c>
      <c r="I251" t="str">
        <f>VLOOKUP(Table_Query_from_OCE_REP4[[#This Row],[TOPORT]],Table_Query_from_OCE_REP_1[[PCODE]:[PNAME]],2,)</f>
        <v>AMSTERDAM, NETHERLANDS</v>
      </c>
      <c r="J251" t="str">
        <f>_xlfn.CONCAT(Table_Query_from_OCE_REP4[[#This Row],[FMPORT]],"/",Table_Query_from_OCE_REP4[[#This Row],[TOPORT]])</f>
        <v>LIS/AMS</v>
      </c>
      <c r="K251" t="str">
        <f>_xlfn.CONCAT(Table_Query_from_OCE_REP4[[#This Row],[FM NAME]],"/",Table_Query_from_OCE_REP4[[#This Row],[TO NAME]])</f>
        <v>LISBON, PORTUGAL/AMSTERDAM, NETHERLANDS</v>
      </c>
      <c r="M251" t="s">
        <v>1770</v>
      </c>
      <c r="N251" t="s">
        <v>1771</v>
      </c>
      <c r="O251" t="s">
        <v>1500</v>
      </c>
    </row>
    <row r="252" spans="1:15" x14ac:dyDescent="0.35">
      <c r="A252" t="s">
        <v>424</v>
      </c>
      <c r="B252" t="s">
        <v>3047</v>
      </c>
      <c r="C252" t="s">
        <v>290</v>
      </c>
      <c r="D252" s="17">
        <v>45069</v>
      </c>
      <c r="E252">
        <v>20</v>
      </c>
      <c r="F252" t="s">
        <v>59</v>
      </c>
      <c r="G252" t="str">
        <f>VLOOKUP(Table_Query_from_OCE_REP4[[#This Row],[FMPORT]],Table_Query_from_OCE_REP_1[],2,)</f>
        <v>LISBON, PORTUGAL</v>
      </c>
      <c r="H252" t="s">
        <v>1809</v>
      </c>
      <c r="I252" t="str">
        <f>VLOOKUP(Table_Query_from_OCE_REP4[[#This Row],[TOPORT]],Table_Query_from_OCE_REP_1[[PCODE]:[PNAME]],2,)</f>
        <v>HAMBURG, GERMANY</v>
      </c>
      <c r="J252" t="str">
        <f>_xlfn.CONCAT(Table_Query_from_OCE_REP4[[#This Row],[FMPORT]],"/",Table_Query_from_OCE_REP4[[#This Row],[TOPORT]])</f>
        <v>LIS/HAM</v>
      </c>
      <c r="K252" t="str">
        <f>_xlfn.CONCAT(Table_Query_from_OCE_REP4[[#This Row],[FM NAME]],"/",Table_Query_from_OCE_REP4[[#This Row],[TO NAME]])</f>
        <v>LISBON, PORTUGAL/HAMBURG, GERMANY</v>
      </c>
      <c r="M252" t="s">
        <v>3631</v>
      </c>
      <c r="N252" t="s">
        <v>3632</v>
      </c>
      <c r="O252" t="s">
        <v>1346</v>
      </c>
    </row>
    <row r="253" spans="1:15" x14ac:dyDescent="0.35">
      <c r="A253" t="s">
        <v>425</v>
      </c>
      <c r="B253" t="s">
        <v>3048</v>
      </c>
      <c r="C253" t="s">
        <v>290</v>
      </c>
      <c r="D253" s="17">
        <v>45079</v>
      </c>
      <c r="E253">
        <v>10</v>
      </c>
      <c r="F253" t="s">
        <v>75</v>
      </c>
      <c r="G253" t="str">
        <f>VLOOKUP(Table_Query_from_OCE_REP4[[#This Row],[FMPORT]],Table_Query_from_OCE_REP_1[],2,)</f>
        <v>AMSTERDAM, NETHERLANDS</v>
      </c>
      <c r="H253" t="s">
        <v>1809</v>
      </c>
      <c r="I253" t="str">
        <f>VLOOKUP(Table_Query_from_OCE_REP4[[#This Row],[TOPORT]],Table_Query_from_OCE_REP_1[[PCODE]:[PNAME]],2,)</f>
        <v>HAMBURG, GERMANY</v>
      </c>
      <c r="J253" t="str">
        <f>_xlfn.CONCAT(Table_Query_from_OCE_REP4[[#This Row],[FMPORT]],"/",Table_Query_from_OCE_REP4[[#This Row],[TOPORT]])</f>
        <v>AMS/HAM</v>
      </c>
      <c r="K253" t="str">
        <f>_xlfn.CONCAT(Table_Query_from_OCE_REP4[[#This Row],[FM NAME]],"/",Table_Query_from_OCE_REP4[[#This Row],[TO NAME]])</f>
        <v>AMSTERDAM, NETHERLANDS/HAMBURG, GERMANY</v>
      </c>
      <c r="M253" t="s">
        <v>1772</v>
      </c>
      <c r="N253" t="s">
        <v>1773</v>
      </c>
      <c r="O253" t="s">
        <v>1774</v>
      </c>
    </row>
    <row r="254" spans="1:15" x14ac:dyDescent="0.35">
      <c r="A254" t="s">
        <v>3049</v>
      </c>
      <c r="B254" t="s">
        <v>3050</v>
      </c>
      <c r="C254" t="s">
        <v>290</v>
      </c>
      <c r="D254" s="17">
        <v>45079</v>
      </c>
      <c r="E254">
        <v>19</v>
      </c>
      <c r="F254" t="s">
        <v>75</v>
      </c>
      <c r="G254" t="str">
        <f>VLOOKUP(Table_Query_from_OCE_REP4[[#This Row],[FMPORT]],Table_Query_from_OCE_REP_1[],2,)</f>
        <v>AMSTERDAM, NETHERLANDS</v>
      </c>
      <c r="H254" t="s">
        <v>60</v>
      </c>
      <c r="I254" t="str">
        <f>VLOOKUP(Table_Query_from_OCE_REP4[[#This Row],[TOPORT]],Table_Query_from_OCE_REP_1[[PCODE]:[PNAME]],2,)</f>
        <v>LONDON (SOUTHAMPTON), UK</v>
      </c>
      <c r="J254" t="str">
        <f>_xlfn.CONCAT(Table_Query_from_OCE_REP4[[#This Row],[FMPORT]],"/",Table_Query_from_OCE_REP4[[#This Row],[TOPORT]])</f>
        <v>AMS/SOU</v>
      </c>
      <c r="K254" t="str">
        <f>_xlfn.CONCAT(Table_Query_from_OCE_REP4[[#This Row],[FM NAME]],"/",Table_Query_from_OCE_REP4[[#This Row],[TO NAME]])</f>
        <v>AMSTERDAM, NETHERLANDS/LONDON (SOUTHAMPTON), UK</v>
      </c>
      <c r="M254" t="s">
        <v>1775</v>
      </c>
      <c r="N254" t="s">
        <v>1776</v>
      </c>
      <c r="O254" t="s">
        <v>1777</v>
      </c>
    </row>
    <row r="255" spans="1:15" x14ac:dyDescent="0.35">
      <c r="A255" t="s">
        <v>3051</v>
      </c>
      <c r="B255" t="s">
        <v>3052</v>
      </c>
      <c r="C255" t="s">
        <v>290</v>
      </c>
      <c r="D255" s="17">
        <v>45089</v>
      </c>
      <c r="E255">
        <v>9</v>
      </c>
      <c r="F255" t="s">
        <v>1809</v>
      </c>
      <c r="G255" t="str">
        <f>VLOOKUP(Table_Query_from_OCE_REP4[[#This Row],[FMPORT]],Table_Query_from_OCE_REP_1[],2,)</f>
        <v>HAMBURG, GERMANY</v>
      </c>
      <c r="H255" t="s">
        <v>60</v>
      </c>
      <c r="I255" t="str">
        <f>VLOOKUP(Table_Query_from_OCE_REP4[[#This Row],[TOPORT]],Table_Query_from_OCE_REP_1[[PCODE]:[PNAME]],2,)</f>
        <v>LONDON (SOUTHAMPTON), UK</v>
      </c>
      <c r="J255" t="str">
        <f>_xlfn.CONCAT(Table_Query_from_OCE_REP4[[#This Row],[FMPORT]],"/",Table_Query_from_OCE_REP4[[#This Row],[TOPORT]])</f>
        <v>HAM/SOU</v>
      </c>
      <c r="K255" t="str">
        <f>_xlfn.CONCAT(Table_Query_from_OCE_REP4[[#This Row],[FM NAME]],"/",Table_Query_from_OCE_REP4[[#This Row],[TO NAME]])</f>
        <v>HAMBURG, GERMANY/LONDON (SOUTHAMPTON), UK</v>
      </c>
      <c r="M255" t="s">
        <v>1204</v>
      </c>
      <c r="N255" t="s">
        <v>1778</v>
      </c>
      <c r="O255" t="s">
        <v>1300</v>
      </c>
    </row>
    <row r="256" spans="1:15" x14ac:dyDescent="0.35">
      <c r="A256" t="s">
        <v>3053</v>
      </c>
      <c r="B256" t="s">
        <v>3054</v>
      </c>
      <c r="C256" t="s">
        <v>290</v>
      </c>
      <c r="D256" s="17">
        <v>45089</v>
      </c>
      <c r="E256">
        <v>19</v>
      </c>
      <c r="F256" t="s">
        <v>1809</v>
      </c>
      <c r="G256" t="str">
        <f>VLOOKUP(Table_Query_from_OCE_REP4[[#This Row],[FMPORT]],Table_Query_from_OCE_REP_1[],2,)</f>
        <v>HAMBURG, GERMANY</v>
      </c>
      <c r="H256" t="s">
        <v>73</v>
      </c>
      <c r="I256" t="str">
        <f>VLOOKUP(Table_Query_from_OCE_REP4[[#This Row],[TOPORT]],Table_Query_from_OCE_REP_1[[PCODE]:[PNAME]],2,)</f>
        <v>OSLO, NORWAY</v>
      </c>
      <c r="J256" t="str">
        <f>_xlfn.CONCAT(Table_Query_from_OCE_REP4[[#This Row],[FMPORT]],"/",Table_Query_from_OCE_REP4[[#This Row],[TOPORT]])</f>
        <v>HAM/OSL</v>
      </c>
      <c r="K256" t="str">
        <f>_xlfn.CONCAT(Table_Query_from_OCE_REP4[[#This Row],[FM NAME]],"/",Table_Query_from_OCE_REP4[[#This Row],[TO NAME]])</f>
        <v>HAMBURG, GERMANY/OSLO, NORWAY</v>
      </c>
      <c r="M256" t="s">
        <v>1779</v>
      </c>
      <c r="N256" t="s">
        <v>1780</v>
      </c>
      <c r="O256" t="s">
        <v>1254</v>
      </c>
    </row>
    <row r="257" spans="1:15" x14ac:dyDescent="0.35">
      <c r="A257" t="s">
        <v>426</v>
      </c>
      <c r="B257" t="s">
        <v>348</v>
      </c>
      <c r="C257" t="s">
        <v>290</v>
      </c>
      <c r="D257" s="17">
        <v>45091</v>
      </c>
      <c r="E257">
        <v>7</v>
      </c>
      <c r="F257" t="s">
        <v>2084</v>
      </c>
      <c r="G257" t="str">
        <f>VLOOKUP(Table_Query_from_OCE_REP4[[#This Row],[FMPORT]],Table_Query_from_OCE_REP_1[],2,)</f>
        <v>LERWICK (SHETLAND ISLANDS), SCOTLAND</v>
      </c>
      <c r="H257" t="s">
        <v>60</v>
      </c>
      <c r="I257" t="str">
        <f>VLOOKUP(Table_Query_from_OCE_REP4[[#This Row],[TOPORT]],Table_Query_from_OCE_REP_1[[PCODE]:[PNAME]],2,)</f>
        <v>LONDON (SOUTHAMPTON), UK</v>
      </c>
      <c r="J257" t="str">
        <f>_xlfn.CONCAT(Table_Query_from_OCE_REP4[[#This Row],[FMPORT]],"/",Table_Query_from_OCE_REP4[[#This Row],[TOPORT]])</f>
        <v>LER/SOU</v>
      </c>
      <c r="K257" t="str">
        <f>_xlfn.CONCAT(Table_Query_from_OCE_REP4[[#This Row],[FM NAME]],"/",Table_Query_from_OCE_REP4[[#This Row],[TO NAME]])</f>
        <v>LERWICK (SHETLAND ISLANDS), SCOTLAND/LONDON (SOUTHAMPTON), UK</v>
      </c>
      <c r="M257" t="s">
        <v>1781</v>
      </c>
      <c r="N257" t="s">
        <v>1782</v>
      </c>
      <c r="O257" t="s">
        <v>1297</v>
      </c>
    </row>
    <row r="258" spans="1:15" x14ac:dyDescent="0.35">
      <c r="A258" t="s">
        <v>427</v>
      </c>
      <c r="B258" t="s">
        <v>3055</v>
      </c>
      <c r="C258" t="s">
        <v>290</v>
      </c>
      <c r="D258" s="17">
        <v>45098</v>
      </c>
      <c r="E258">
        <v>10</v>
      </c>
      <c r="F258" t="s">
        <v>60</v>
      </c>
      <c r="G258" t="str">
        <f>VLOOKUP(Table_Query_from_OCE_REP4[[#This Row],[FMPORT]],Table_Query_from_OCE_REP_1[],2,)</f>
        <v>LONDON (SOUTHAMPTON), UK</v>
      </c>
      <c r="H258" t="s">
        <v>73</v>
      </c>
      <c r="I258" t="str">
        <f>VLOOKUP(Table_Query_from_OCE_REP4[[#This Row],[TOPORT]],Table_Query_from_OCE_REP_1[[PCODE]:[PNAME]],2,)</f>
        <v>OSLO, NORWAY</v>
      </c>
      <c r="J258" t="str">
        <f>_xlfn.CONCAT(Table_Query_from_OCE_REP4[[#This Row],[FMPORT]],"/",Table_Query_from_OCE_REP4[[#This Row],[TOPORT]])</f>
        <v>SOU/OSL</v>
      </c>
      <c r="K258" t="str">
        <f>_xlfn.CONCAT(Table_Query_from_OCE_REP4[[#This Row],[FM NAME]],"/",Table_Query_from_OCE_REP4[[#This Row],[TO NAME]])</f>
        <v>LONDON (SOUTHAMPTON), UK/OSLO, NORWAY</v>
      </c>
      <c r="M258" t="s">
        <v>1783</v>
      </c>
      <c r="N258" t="s">
        <v>1784</v>
      </c>
      <c r="O258" t="s">
        <v>1785</v>
      </c>
    </row>
    <row r="259" spans="1:15" x14ac:dyDescent="0.35">
      <c r="A259" t="s">
        <v>429</v>
      </c>
      <c r="B259" t="s">
        <v>430</v>
      </c>
      <c r="C259" t="s">
        <v>290</v>
      </c>
      <c r="D259" s="17">
        <v>45098</v>
      </c>
      <c r="E259">
        <v>20</v>
      </c>
      <c r="F259" t="s">
        <v>60</v>
      </c>
      <c r="G259" t="str">
        <f>VLOOKUP(Table_Query_from_OCE_REP4[[#This Row],[FMPORT]],Table_Query_from_OCE_REP_1[],2,)</f>
        <v>LONDON (SOUTHAMPTON), UK</v>
      </c>
      <c r="H259" t="s">
        <v>60</v>
      </c>
      <c r="I259" t="str">
        <f>VLOOKUP(Table_Query_from_OCE_REP4[[#This Row],[TOPORT]],Table_Query_from_OCE_REP_1[[PCODE]:[PNAME]],2,)</f>
        <v>LONDON (SOUTHAMPTON), UK</v>
      </c>
      <c r="J259" t="str">
        <f>_xlfn.CONCAT(Table_Query_from_OCE_REP4[[#This Row],[FMPORT]],"/",Table_Query_from_OCE_REP4[[#This Row],[TOPORT]])</f>
        <v>SOU/SOU</v>
      </c>
      <c r="K259" t="str">
        <f>_xlfn.CONCAT(Table_Query_from_OCE_REP4[[#This Row],[FM NAME]],"/",Table_Query_from_OCE_REP4[[#This Row],[TO NAME]])</f>
        <v>LONDON (SOUTHAMPTON), UK/LONDON (SOUTHAMPTON), UK</v>
      </c>
      <c r="M259" t="s">
        <v>4042</v>
      </c>
      <c r="N259" t="s">
        <v>4043</v>
      </c>
      <c r="O259" t="s">
        <v>1308</v>
      </c>
    </row>
    <row r="260" spans="1:15" x14ac:dyDescent="0.35">
      <c r="A260" t="s">
        <v>431</v>
      </c>
      <c r="B260" t="s">
        <v>432</v>
      </c>
      <c r="C260" t="s">
        <v>290</v>
      </c>
      <c r="D260" s="17">
        <v>45108</v>
      </c>
      <c r="E260">
        <v>10</v>
      </c>
      <c r="F260" t="s">
        <v>73</v>
      </c>
      <c r="G260" t="str">
        <f>VLOOKUP(Table_Query_from_OCE_REP4[[#This Row],[FMPORT]],Table_Query_from_OCE_REP_1[],2,)</f>
        <v>OSLO, NORWAY</v>
      </c>
      <c r="H260" t="s">
        <v>60</v>
      </c>
      <c r="I260" t="str">
        <f>VLOOKUP(Table_Query_from_OCE_REP4[[#This Row],[TOPORT]],Table_Query_from_OCE_REP_1[[PCODE]:[PNAME]],2,)</f>
        <v>LONDON (SOUTHAMPTON), UK</v>
      </c>
      <c r="J260" t="str">
        <f>_xlfn.CONCAT(Table_Query_from_OCE_REP4[[#This Row],[FMPORT]],"/",Table_Query_from_OCE_REP4[[#This Row],[TOPORT]])</f>
        <v>OSL/SOU</v>
      </c>
      <c r="K260" t="str">
        <f>_xlfn.CONCAT(Table_Query_from_OCE_REP4[[#This Row],[FM NAME]],"/",Table_Query_from_OCE_REP4[[#This Row],[TO NAME]])</f>
        <v>OSLO, NORWAY/LONDON (SOUTHAMPTON), UK</v>
      </c>
      <c r="M260" t="s">
        <v>1786</v>
      </c>
      <c r="N260" t="s">
        <v>1787</v>
      </c>
      <c r="O260" t="s">
        <v>1788</v>
      </c>
    </row>
    <row r="261" spans="1:15" x14ac:dyDescent="0.35">
      <c r="A261" t="s">
        <v>433</v>
      </c>
      <c r="B261" t="s">
        <v>434</v>
      </c>
      <c r="C261" t="s">
        <v>290</v>
      </c>
      <c r="D261" s="17">
        <v>45108</v>
      </c>
      <c r="E261">
        <v>22</v>
      </c>
      <c r="F261" t="s">
        <v>73</v>
      </c>
      <c r="G261" t="str">
        <f>VLOOKUP(Table_Query_from_OCE_REP4[[#This Row],[FMPORT]],Table_Query_from_OCE_REP_1[],2,)</f>
        <v>OSLO, NORWAY</v>
      </c>
      <c r="H261" t="s">
        <v>56</v>
      </c>
      <c r="I261" t="str">
        <f>VLOOKUP(Table_Query_from_OCE_REP4[[#This Row],[TOPORT]],Table_Query_from_OCE_REP_1[[PCODE]:[PNAME]],2,)</f>
        <v>COPENHAGEN, DENMARK</v>
      </c>
      <c r="J261" t="str">
        <f>_xlfn.CONCAT(Table_Query_from_OCE_REP4[[#This Row],[FMPORT]],"/",Table_Query_from_OCE_REP4[[#This Row],[TOPORT]])</f>
        <v>OSL/CPH</v>
      </c>
      <c r="K261" t="str">
        <f>_xlfn.CONCAT(Table_Query_from_OCE_REP4[[#This Row],[FM NAME]],"/",Table_Query_from_OCE_REP4[[#This Row],[TO NAME]])</f>
        <v>OSLO, NORWAY/COPENHAGEN, DENMARK</v>
      </c>
      <c r="M261" t="s">
        <v>1789</v>
      </c>
      <c r="N261" t="s">
        <v>1790</v>
      </c>
      <c r="O261" t="s">
        <v>1284</v>
      </c>
    </row>
    <row r="262" spans="1:15" x14ac:dyDescent="0.35">
      <c r="A262" t="s">
        <v>435</v>
      </c>
      <c r="B262" t="s">
        <v>436</v>
      </c>
      <c r="C262" t="s">
        <v>290</v>
      </c>
      <c r="D262" s="17">
        <v>45118</v>
      </c>
      <c r="E262">
        <v>12</v>
      </c>
      <c r="F262" t="s">
        <v>60</v>
      </c>
      <c r="G262" t="str">
        <f>VLOOKUP(Table_Query_from_OCE_REP4[[#This Row],[FMPORT]],Table_Query_from_OCE_REP_1[],2,)</f>
        <v>LONDON (SOUTHAMPTON), UK</v>
      </c>
      <c r="H262" t="s">
        <v>56</v>
      </c>
      <c r="I262" t="str">
        <f>VLOOKUP(Table_Query_from_OCE_REP4[[#This Row],[TOPORT]],Table_Query_from_OCE_REP_1[[PCODE]:[PNAME]],2,)</f>
        <v>COPENHAGEN, DENMARK</v>
      </c>
      <c r="J262" t="str">
        <f>_xlfn.CONCAT(Table_Query_from_OCE_REP4[[#This Row],[FMPORT]],"/",Table_Query_from_OCE_REP4[[#This Row],[TOPORT]])</f>
        <v>SOU/CPH</v>
      </c>
      <c r="K262" t="str">
        <f>_xlfn.CONCAT(Table_Query_from_OCE_REP4[[#This Row],[FM NAME]],"/",Table_Query_from_OCE_REP4[[#This Row],[TO NAME]])</f>
        <v>LONDON (SOUTHAMPTON), UK/COPENHAGEN, DENMARK</v>
      </c>
      <c r="M262" t="s">
        <v>1791</v>
      </c>
      <c r="N262" t="s">
        <v>1792</v>
      </c>
      <c r="O262" t="s">
        <v>1259</v>
      </c>
    </row>
    <row r="263" spans="1:15" x14ac:dyDescent="0.35">
      <c r="A263" t="s">
        <v>3056</v>
      </c>
      <c r="B263" t="s">
        <v>3057</v>
      </c>
      <c r="C263" t="s">
        <v>290</v>
      </c>
      <c r="D263" s="17">
        <v>45118</v>
      </c>
      <c r="E263">
        <v>56</v>
      </c>
      <c r="F263" t="s">
        <v>60</v>
      </c>
      <c r="G263" t="str">
        <f>VLOOKUP(Table_Query_from_OCE_REP4[[#This Row],[FMPORT]],Table_Query_from_OCE_REP_1[],2,)</f>
        <v>LONDON (SOUTHAMPTON), UK</v>
      </c>
      <c r="H263" t="s">
        <v>335</v>
      </c>
      <c r="I263" t="str">
        <f>VLOOKUP(Table_Query_from_OCE_REP4[[#This Row],[TOPORT]],Table_Query_from_OCE_REP_1[[PCODE]:[PNAME]],2,)</f>
        <v>LONDON (PORTSMOUTH), UK</v>
      </c>
      <c r="J263" t="str">
        <f>_xlfn.CONCAT(Table_Query_from_OCE_REP4[[#This Row],[FMPORT]],"/",Table_Query_from_OCE_REP4[[#This Row],[TOPORT]])</f>
        <v>SOU/PME</v>
      </c>
      <c r="K263" t="str">
        <f>_xlfn.CONCAT(Table_Query_from_OCE_REP4[[#This Row],[FM NAME]],"/",Table_Query_from_OCE_REP4[[#This Row],[TO NAME]])</f>
        <v>LONDON (SOUTHAMPTON), UK/LONDON (PORTSMOUTH), UK</v>
      </c>
      <c r="M263" t="s">
        <v>1793</v>
      </c>
      <c r="N263" t="s">
        <v>1794</v>
      </c>
      <c r="O263" t="s">
        <v>1724</v>
      </c>
    </row>
    <row r="264" spans="1:15" x14ac:dyDescent="0.35">
      <c r="A264" t="s">
        <v>437</v>
      </c>
      <c r="B264" t="s">
        <v>3058</v>
      </c>
      <c r="C264" t="s">
        <v>290</v>
      </c>
      <c r="D264" s="17">
        <v>45130</v>
      </c>
      <c r="E264">
        <v>15</v>
      </c>
      <c r="F264" t="s">
        <v>56</v>
      </c>
      <c r="G264" t="str">
        <f>VLOOKUP(Table_Query_from_OCE_REP4[[#This Row],[FMPORT]],Table_Query_from_OCE_REP_1[],2,)</f>
        <v>COPENHAGEN, DENMARK</v>
      </c>
      <c r="H264" t="s">
        <v>2839</v>
      </c>
      <c r="I264" t="str">
        <f>VLOOKUP(Table_Query_from_OCE_REP4[[#This Row],[TOPORT]],Table_Query_from_OCE_REP_1[[PCODE]:[PNAME]],2,)</f>
        <v>TROMSO, NORWAY</v>
      </c>
      <c r="J264" t="str">
        <f>_xlfn.CONCAT(Table_Query_from_OCE_REP4[[#This Row],[FMPORT]],"/",Table_Query_from_OCE_REP4[[#This Row],[TOPORT]])</f>
        <v>CPH/TRO</v>
      </c>
      <c r="K264" t="str">
        <f>_xlfn.CONCAT(Table_Query_from_OCE_REP4[[#This Row],[FM NAME]],"/",Table_Query_from_OCE_REP4[[#This Row],[TO NAME]])</f>
        <v>COPENHAGEN, DENMARK/TROMSO, NORWAY</v>
      </c>
      <c r="M264" t="s">
        <v>1795</v>
      </c>
      <c r="N264" t="s">
        <v>1796</v>
      </c>
      <c r="O264" t="s">
        <v>1408</v>
      </c>
    </row>
    <row r="265" spans="1:15" x14ac:dyDescent="0.35">
      <c r="A265" t="s">
        <v>3059</v>
      </c>
      <c r="B265" t="s">
        <v>3060</v>
      </c>
      <c r="C265" t="s">
        <v>290</v>
      </c>
      <c r="D265" s="17">
        <v>45130</v>
      </c>
      <c r="E265">
        <v>30</v>
      </c>
      <c r="F265" t="s">
        <v>56</v>
      </c>
      <c r="G265" t="str">
        <f>VLOOKUP(Table_Query_from_OCE_REP4[[#This Row],[FMPORT]],Table_Query_from_OCE_REP_1[],2,)</f>
        <v>COPENHAGEN, DENMARK</v>
      </c>
      <c r="H265" t="s">
        <v>62</v>
      </c>
      <c r="I265" t="str">
        <f>VLOOKUP(Table_Query_from_OCE_REP4[[#This Row],[TOPORT]],Table_Query_from_OCE_REP_1[[PCODE]:[PNAME]],2,)</f>
        <v>REYKJAVIK, ICELAND</v>
      </c>
      <c r="J265" t="str">
        <f>_xlfn.CONCAT(Table_Query_from_OCE_REP4[[#This Row],[FMPORT]],"/",Table_Query_from_OCE_REP4[[#This Row],[TOPORT]])</f>
        <v>CPH/REK</v>
      </c>
      <c r="K265" t="str">
        <f>_xlfn.CONCAT(Table_Query_from_OCE_REP4[[#This Row],[FM NAME]],"/",Table_Query_from_OCE_REP4[[#This Row],[TO NAME]])</f>
        <v>COPENHAGEN, DENMARK/REYKJAVIK, ICELAND</v>
      </c>
      <c r="M265" t="s">
        <v>1797</v>
      </c>
      <c r="N265" t="s">
        <v>1798</v>
      </c>
      <c r="O265" t="s">
        <v>1799</v>
      </c>
    </row>
    <row r="266" spans="1:15" x14ac:dyDescent="0.35">
      <c r="A266" t="s">
        <v>3061</v>
      </c>
      <c r="B266" t="s">
        <v>3062</v>
      </c>
      <c r="C266" t="s">
        <v>290</v>
      </c>
      <c r="D266" s="17">
        <v>45130</v>
      </c>
      <c r="E266">
        <v>44</v>
      </c>
      <c r="F266" t="s">
        <v>56</v>
      </c>
      <c r="G266" t="str">
        <f>VLOOKUP(Table_Query_from_OCE_REP4[[#This Row],[FMPORT]],Table_Query_from_OCE_REP_1[],2,)</f>
        <v>COPENHAGEN, DENMARK</v>
      </c>
      <c r="H266" t="s">
        <v>335</v>
      </c>
      <c r="I266" t="str">
        <f>VLOOKUP(Table_Query_from_OCE_REP4[[#This Row],[TOPORT]],Table_Query_from_OCE_REP_1[[PCODE]:[PNAME]],2,)</f>
        <v>LONDON (PORTSMOUTH), UK</v>
      </c>
      <c r="J266" t="str">
        <f>_xlfn.CONCAT(Table_Query_from_OCE_REP4[[#This Row],[FMPORT]],"/",Table_Query_from_OCE_REP4[[#This Row],[TOPORT]])</f>
        <v>CPH/PME</v>
      </c>
      <c r="K266" t="str">
        <f>_xlfn.CONCAT(Table_Query_from_OCE_REP4[[#This Row],[FM NAME]],"/",Table_Query_from_OCE_REP4[[#This Row],[TO NAME]])</f>
        <v>COPENHAGEN, DENMARK/LONDON (PORTSMOUTH), UK</v>
      </c>
      <c r="M266" t="s">
        <v>1800</v>
      </c>
      <c r="N266" t="s">
        <v>1801</v>
      </c>
      <c r="O266" t="s">
        <v>1802</v>
      </c>
    </row>
    <row r="267" spans="1:15" x14ac:dyDescent="0.35">
      <c r="A267" t="s">
        <v>438</v>
      </c>
      <c r="B267" t="s">
        <v>342</v>
      </c>
      <c r="C267" t="s">
        <v>290</v>
      </c>
      <c r="D267" s="17">
        <v>45140</v>
      </c>
      <c r="E267">
        <v>10</v>
      </c>
      <c r="F267" t="s">
        <v>2082</v>
      </c>
      <c r="G267" t="str">
        <f>VLOOKUP(Table_Query_from_OCE_REP4[[#This Row],[FMPORT]],Table_Query_from_OCE_REP_1[],2,)</f>
        <v>LEKNES (LOFOTEN ISLANDS), NORWAY</v>
      </c>
      <c r="H267" t="s">
        <v>1883</v>
      </c>
      <c r="I267" t="str">
        <f>VLOOKUP(Table_Query_from_OCE_REP4[[#This Row],[TOPORT]],Table_Query_from_OCE_REP_1[[PCODE]:[PNAME]],2,)</f>
        <v>HUSAVIK, ICELAND</v>
      </c>
      <c r="J267" t="str">
        <f>_xlfn.CONCAT(Table_Query_from_OCE_REP4[[#This Row],[FMPORT]],"/",Table_Query_from_OCE_REP4[[#This Row],[TOPORT]])</f>
        <v>LEK/HVK</v>
      </c>
      <c r="K267" t="str">
        <f>_xlfn.CONCAT(Table_Query_from_OCE_REP4[[#This Row],[FM NAME]],"/",Table_Query_from_OCE_REP4[[#This Row],[TO NAME]])</f>
        <v>LEKNES (LOFOTEN ISLANDS), NORWAY/HUSAVIK, ICELAND</v>
      </c>
      <c r="M267" t="s">
        <v>1803</v>
      </c>
      <c r="N267" t="s">
        <v>1804</v>
      </c>
      <c r="O267" t="s">
        <v>1500</v>
      </c>
    </row>
    <row r="268" spans="1:15" x14ac:dyDescent="0.35">
      <c r="A268" t="s">
        <v>3063</v>
      </c>
      <c r="B268" t="s">
        <v>3064</v>
      </c>
      <c r="C268" t="s">
        <v>290</v>
      </c>
      <c r="D268" s="17">
        <v>45145</v>
      </c>
      <c r="E268">
        <v>15</v>
      </c>
      <c r="F268" t="s">
        <v>2839</v>
      </c>
      <c r="G268" t="str">
        <f>VLOOKUP(Table_Query_from_OCE_REP4[[#This Row],[FMPORT]],Table_Query_from_OCE_REP_1[],2,)</f>
        <v>TROMSO, NORWAY</v>
      </c>
      <c r="H268" t="s">
        <v>62</v>
      </c>
      <c r="I268" t="str">
        <f>VLOOKUP(Table_Query_from_OCE_REP4[[#This Row],[TOPORT]],Table_Query_from_OCE_REP_1[[PCODE]:[PNAME]],2,)</f>
        <v>REYKJAVIK, ICELAND</v>
      </c>
      <c r="J268" t="str">
        <f>_xlfn.CONCAT(Table_Query_from_OCE_REP4[[#This Row],[FMPORT]],"/",Table_Query_from_OCE_REP4[[#This Row],[TOPORT]])</f>
        <v>TRO/REK</v>
      </c>
      <c r="K268" t="str">
        <f>_xlfn.CONCAT(Table_Query_from_OCE_REP4[[#This Row],[FM NAME]],"/",Table_Query_from_OCE_REP4[[#This Row],[TO NAME]])</f>
        <v>TROMSO, NORWAY/REYKJAVIK, ICELAND</v>
      </c>
      <c r="M268" t="s">
        <v>1805</v>
      </c>
      <c r="N268" t="s">
        <v>1806</v>
      </c>
      <c r="O268" t="s">
        <v>1685</v>
      </c>
    </row>
    <row r="269" spans="1:15" x14ac:dyDescent="0.35">
      <c r="A269" t="s">
        <v>3065</v>
      </c>
      <c r="B269" t="s">
        <v>3066</v>
      </c>
      <c r="C269" t="s">
        <v>290</v>
      </c>
      <c r="D269" s="17">
        <v>45145</v>
      </c>
      <c r="E269">
        <v>29</v>
      </c>
      <c r="F269" t="s">
        <v>2839</v>
      </c>
      <c r="G269" t="str">
        <f>VLOOKUP(Table_Query_from_OCE_REP4[[#This Row],[FMPORT]],Table_Query_from_OCE_REP_1[],2,)</f>
        <v>TROMSO, NORWAY</v>
      </c>
      <c r="H269" t="s">
        <v>335</v>
      </c>
      <c r="I269" t="str">
        <f>VLOOKUP(Table_Query_from_OCE_REP4[[#This Row],[TOPORT]],Table_Query_from_OCE_REP_1[[PCODE]:[PNAME]],2,)</f>
        <v>LONDON (PORTSMOUTH), UK</v>
      </c>
      <c r="J269" t="str">
        <f>_xlfn.CONCAT(Table_Query_from_OCE_REP4[[#This Row],[FMPORT]],"/",Table_Query_from_OCE_REP4[[#This Row],[TOPORT]])</f>
        <v>TRO/PME</v>
      </c>
      <c r="K269" t="str">
        <f>_xlfn.CONCAT(Table_Query_from_OCE_REP4[[#This Row],[FM NAME]],"/",Table_Query_from_OCE_REP4[[#This Row],[TO NAME]])</f>
        <v>TROMSO, NORWAY/LONDON (PORTSMOUTH), UK</v>
      </c>
      <c r="M269" t="s">
        <v>1807</v>
      </c>
      <c r="N269" t="s">
        <v>1808</v>
      </c>
      <c r="O269" t="s">
        <v>1379</v>
      </c>
    </row>
    <row r="270" spans="1:15" x14ac:dyDescent="0.35">
      <c r="A270" t="s">
        <v>439</v>
      </c>
      <c r="B270" t="s">
        <v>342</v>
      </c>
      <c r="C270" t="s">
        <v>290</v>
      </c>
      <c r="D270" s="17">
        <v>45150</v>
      </c>
      <c r="E270">
        <v>10</v>
      </c>
      <c r="F270" t="s">
        <v>1883</v>
      </c>
      <c r="G270" t="str">
        <f>VLOOKUP(Table_Query_from_OCE_REP4[[#This Row],[FMPORT]],Table_Query_from_OCE_REP_1[],2,)</f>
        <v>HUSAVIK, ICELAND</v>
      </c>
      <c r="H270" t="s">
        <v>62</v>
      </c>
      <c r="I270" t="str">
        <f>VLOOKUP(Table_Query_from_OCE_REP4[[#This Row],[TOPORT]],Table_Query_from_OCE_REP_1[[PCODE]:[PNAME]],2,)</f>
        <v>REYKJAVIK, ICELAND</v>
      </c>
      <c r="J270" t="str">
        <f>_xlfn.CONCAT(Table_Query_from_OCE_REP4[[#This Row],[FMPORT]],"/",Table_Query_from_OCE_REP4[[#This Row],[TOPORT]])</f>
        <v>HVK/REK</v>
      </c>
      <c r="K270" t="str">
        <f>_xlfn.CONCAT(Table_Query_from_OCE_REP4[[#This Row],[FM NAME]],"/",Table_Query_from_OCE_REP4[[#This Row],[TO NAME]])</f>
        <v>HUSAVIK, ICELAND/REYKJAVIK, ICELAND</v>
      </c>
      <c r="M270" t="s">
        <v>3640</v>
      </c>
      <c r="N270" t="s">
        <v>3641</v>
      </c>
      <c r="O270" t="s">
        <v>1567</v>
      </c>
    </row>
    <row r="271" spans="1:15" x14ac:dyDescent="0.35">
      <c r="A271" t="s">
        <v>440</v>
      </c>
      <c r="B271" t="s">
        <v>3067</v>
      </c>
      <c r="C271" t="s">
        <v>290</v>
      </c>
      <c r="D271" s="17">
        <v>45160</v>
      </c>
      <c r="E271">
        <v>14</v>
      </c>
      <c r="F271" t="s">
        <v>62</v>
      </c>
      <c r="G271" t="str">
        <f>VLOOKUP(Table_Query_from_OCE_REP4[[#This Row],[FMPORT]],Table_Query_from_OCE_REP_1[],2,)</f>
        <v>REYKJAVIK, ICELAND</v>
      </c>
      <c r="H271" t="s">
        <v>335</v>
      </c>
      <c r="I271" t="str">
        <f>VLOOKUP(Table_Query_from_OCE_REP4[[#This Row],[TOPORT]],Table_Query_from_OCE_REP_1[[PCODE]:[PNAME]],2,)</f>
        <v>LONDON (PORTSMOUTH), UK</v>
      </c>
      <c r="J271" t="str">
        <f>_xlfn.CONCAT(Table_Query_from_OCE_REP4[[#This Row],[FMPORT]],"/",Table_Query_from_OCE_REP4[[#This Row],[TOPORT]])</f>
        <v>REK/PME</v>
      </c>
      <c r="K271" t="str">
        <f>_xlfn.CONCAT(Table_Query_from_OCE_REP4[[#This Row],[FM NAME]],"/",Table_Query_from_OCE_REP4[[#This Row],[TO NAME]])</f>
        <v>REYKJAVIK, ICELAND/LONDON (PORTSMOUTH), UK</v>
      </c>
      <c r="M271" t="s">
        <v>1809</v>
      </c>
      <c r="N271" t="s">
        <v>1810</v>
      </c>
      <c r="O271" t="s">
        <v>27</v>
      </c>
    </row>
    <row r="272" spans="1:15" x14ac:dyDescent="0.35">
      <c r="A272" t="s">
        <v>3068</v>
      </c>
      <c r="B272" t="s">
        <v>3069</v>
      </c>
      <c r="C272" t="s">
        <v>290</v>
      </c>
      <c r="D272" s="17">
        <v>45160</v>
      </c>
      <c r="E272">
        <v>26</v>
      </c>
      <c r="F272" t="s">
        <v>62</v>
      </c>
      <c r="G272" t="str">
        <f>VLOOKUP(Table_Query_from_OCE_REP4[[#This Row],[FMPORT]],Table_Query_from_OCE_REP_1[],2,)</f>
        <v>REYKJAVIK, ICELAND</v>
      </c>
      <c r="H272" t="s">
        <v>335</v>
      </c>
      <c r="I272" t="str">
        <f>VLOOKUP(Table_Query_from_OCE_REP4[[#This Row],[TOPORT]],Table_Query_from_OCE_REP_1[[PCODE]:[PNAME]],2,)</f>
        <v>LONDON (PORTSMOUTH), UK</v>
      </c>
      <c r="J272" t="str">
        <f>_xlfn.CONCAT(Table_Query_from_OCE_REP4[[#This Row],[FMPORT]],"/",Table_Query_from_OCE_REP4[[#This Row],[TOPORT]])</f>
        <v>REK/PME</v>
      </c>
      <c r="K272" t="str">
        <f>_xlfn.CONCAT(Table_Query_from_OCE_REP4[[#This Row],[FM NAME]],"/",Table_Query_from_OCE_REP4[[#This Row],[TO NAME]])</f>
        <v>REYKJAVIK, ICELAND/LONDON (PORTSMOUTH), UK</v>
      </c>
      <c r="M272" t="s">
        <v>1811</v>
      </c>
      <c r="N272" t="s">
        <v>1812</v>
      </c>
      <c r="O272" t="s">
        <v>1503</v>
      </c>
    </row>
    <row r="273" spans="1:15" x14ac:dyDescent="0.35">
      <c r="A273" t="s">
        <v>441</v>
      </c>
      <c r="B273" t="s">
        <v>442</v>
      </c>
      <c r="C273" t="s">
        <v>290</v>
      </c>
      <c r="D273" s="17">
        <v>45172</v>
      </c>
      <c r="E273">
        <v>14</v>
      </c>
      <c r="F273" t="s">
        <v>2549</v>
      </c>
      <c r="G273" t="str">
        <f>VLOOKUP(Table_Query_from_OCE_REP4[[#This Row],[FMPORT]],Table_Query_from_OCE_REP_1[],2,)</f>
        <v>CORK (RINGASKIDDY), IRELAND</v>
      </c>
      <c r="H273" t="s">
        <v>335</v>
      </c>
      <c r="I273" t="str">
        <f>VLOOKUP(Table_Query_from_OCE_REP4[[#This Row],[TOPORT]],Table_Query_from_OCE_REP_1[[PCODE]:[PNAME]],2,)</f>
        <v>LONDON (PORTSMOUTH), UK</v>
      </c>
      <c r="J273" t="str">
        <f>_xlfn.CONCAT(Table_Query_from_OCE_REP4[[#This Row],[FMPORT]],"/",Table_Query_from_OCE_REP4[[#This Row],[TOPORT]])</f>
        <v>RIN/PME</v>
      </c>
      <c r="K273" t="str">
        <f>_xlfn.CONCAT(Table_Query_from_OCE_REP4[[#This Row],[FM NAME]],"/",Table_Query_from_OCE_REP4[[#This Row],[TO NAME]])</f>
        <v>CORK (RINGASKIDDY), IRELAND/LONDON (PORTSMOUTH), UK</v>
      </c>
      <c r="M273" t="s">
        <v>1813</v>
      </c>
      <c r="N273" t="s">
        <v>1814</v>
      </c>
      <c r="O273" t="s">
        <v>1320</v>
      </c>
    </row>
    <row r="274" spans="1:15" x14ac:dyDescent="0.35">
      <c r="A274" t="s">
        <v>443</v>
      </c>
      <c r="B274" t="s">
        <v>444</v>
      </c>
      <c r="C274" t="s">
        <v>290</v>
      </c>
      <c r="D274" s="17">
        <v>45172</v>
      </c>
      <c r="E274">
        <v>26</v>
      </c>
      <c r="F274" t="s">
        <v>2549</v>
      </c>
      <c r="G274" t="str">
        <f>VLOOKUP(Table_Query_from_OCE_REP4[[#This Row],[FMPORT]],Table_Query_from_OCE_REP_1[],2,)</f>
        <v>CORK (RINGASKIDDY), IRELAND</v>
      </c>
      <c r="H274" t="s">
        <v>445</v>
      </c>
      <c r="I274" t="str">
        <f>VLOOKUP(Table_Query_from_OCE_REP4[[#This Row],[TOPORT]],Table_Query_from_OCE_REP_1[[PCODE]:[PNAME]],2,)</f>
        <v>BARCELONA (TARRAGONA), SPAIN</v>
      </c>
      <c r="J274" t="str">
        <f>_xlfn.CONCAT(Table_Query_from_OCE_REP4[[#This Row],[FMPORT]],"/",Table_Query_from_OCE_REP4[[#This Row],[TOPORT]])</f>
        <v>RIN/TAR</v>
      </c>
      <c r="K274" t="str">
        <f>_xlfn.CONCAT(Table_Query_from_OCE_REP4[[#This Row],[FM NAME]],"/",Table_Query_from_OCE_REP4[[#This Row],[TO NAME]])</f>
        <v>CORK (RINGASKIDDY), IRELAND/BARCELONA (TARRAGONA), SPAIN</v>
      </c>
      <c r="M274" t="s">
        <v>1815</v>
      </c>
      <c r="N274" t="s">
        <v>1816</v>
      </c>
      <c r="O274" t="s">
        <v>1320</v>
      </c>
    </row>
    <row r="275" spans="1:15" x14ac:dyDescent="0.35">
      <c r="A275" t="s">
        <v>3070</v>
      </c>
      <c r="B275" t="s">
        <v>3071</v>
      </c>
      <c r="C275" t="s">
        <v>290</v>
      </c>
      <c r="D275" s="17">
        <v>45174</v>
      </c>
      <c r="E275">
        <v>12</v>
      </c>
      <c r="F275" t="s">
        <v>335</v>
      </c>
      <c r="G275" t="str">
        <f>VLOOKUP(Table_Query_from_OCE_REP4[[#This Row],[FMPORT]],Table_Query_from_OCE_REP_1[],2,)</f>
        <v>LONDON (PORTSMOUTH), UK</v>
      </c>
      <c r="H275" t="s">
        <v>335</v>
      </c>
      <c r="I275" t="str">
        <f>VLOOKUP(Table_Query_from_OCE_REP4[[#This Row],[TOPORT]],Table_Query_from_OCE_REP_1[[PCODE]:[PNAME]],2,)</f>
        <v>LONDON (PORTSMOUTH), UK</v>
      </c>
      <c r="J275" t="str">
        <f>_xlfn.CONCAT(Table_Query_from_OCE_REP4[[#This Row],[FMPORT]],"/",Table_Query_from_OCE_REP4[[#This Row],[TOPORT]])</f>
        <v>PME/PME</v>
      </c>
      <c r="K275" t="str">
        <f>_xlfn.CONCAT(Table_Query_from_OCE_REP4[[#This Row],[FM NAME]],"/",Table_Query_from_OCE_REP4[[#This Row],[TO NAME]])</f>
        <v>LONDON (PORTSMOUTH), UK/LONDON (PORTSMOUTH), UK</v>
      </c>
      <c r="M275" t="s">
        <v>1817</v>
      </c>
      <c r="N275" t="s">
        <v>1818</v>
      </c>
      <c r="O275" t="s">
        <v>1543</v>
      </c>
    </row>
    <row r="276" spans="1:15" x14ac:dyDescent="0.35">
      <c r="A276" t="s">
        <v>3072</v>
      </c>
      <c r="B276" t="s">
        <v>3073</v>
      </c>
      <c r="C276" t="s">
        <v>290</v>
      </c>
      <c r="D276" s="17">
        <v>45174</v>
      </c>
      <c r="E276">
        <v>24</v>
      </c>
      <c r="F276" t="s">
        <v>335</v>
      </c>
      <c r="G276" t="str">
        <f>VLOOKUP(Table_Query_from_OCE_REP4[[#This Row],[FMPORT]],Table_Query_from_OCE_REP_1[],2,)</f>
        <v>LONDON (PORTSMOUTH), UK</v>
      </c>
      <c r="H276" t="s">
        <v>445</v>
      </c>
      <c r="I276" t="str">
        <f>VLOOKUP(Table_Query_from_OCE_REP4[[#This Row],[TOPORT]],Table_Query_from_OCE_REP_1[[PCODE]:[PNAME]],2,)</f>
        <v>BARCELONA (TARRAGONA), SPAIN</v>
      </c>
      <c r="J276" t="str">
        <f>_xlfn.CONCAT(Table_Query_from_OCE_REP4[[#This Row],[FMPORT]],"/",Table_Query_from_OCE_REP4[[#This Row],[TOPORT]])</f>
        <v>PME/TAR</v>
      </c>
      <c r="K276" t="str">
        <f>_xlfn.CONCAT(Table_Query_from_OCE_REP4[[#This Row],[FM NAME]],"/",Table_Query_from_OCE_REP4[[#This Row],[TO NAME]])</f>
        <v>LONDON (PORTSMOUTH), UK/BARCELONA (TARRAGONA), SPAIN</v>
      </c>
      <c r="M276" t="s">
        <v>1819</v>
      </c>
      <c r="N276" t="s">
        <v>1820</v>
      </c>
      <c r="O276" t="s">
        <v>28</v>
      </c>
    </row>
    <row r="277" spans="1:15" x14ac:dyDescent="0.35">
      <c r="A277" t="s">
        <v>446</v>
      </c>
      <c r="B277" t="s">
        <v>447</v>
      </c>
      <c r="C277" t="s">
        <v>290</v>
      </c>
      <c r="D277" s="17">
        <v>45186</v>
      </c>
      <c r="E277">
        <v>12</v>
      </c>
      <c r="F277" t="s">
        <v>335</v>
      </c>
      <c r="G277" t="str">
        <f>VLOOKUP(Table_Query_from_OCE_REP4[[#This Row],[FMPORT]],Table_Query_from_OCE_REP_1[],2,)</f>
        <v>LONDON (PORTSMOUTH), UK</v>
      </c>
      <c r="H277" t="s">
        <v>445</v>
      </c>
      <c r="I277" t="str">
        <f>VLOOKUP(Table_Query_from_OCE_REP4[[#This Row],[TOPORT]],Table_Query_from_OCE_REP_1[[PCODE]:[PNAME]],2,)</f>
        <v>BARCELONA (TARRAGONA), SPAIN</v>
      </c>
      <c r="J277" t="str">
        <f>_xlfn.CONCAT(Table_Query_from_OCE_REP4[[#This Row],[FMPORT]],"/",Table_Query_from_OCE_REP4[[#This Row],[TOPORT]])</f>
        <v>PME/TAR</v>
      </c>
      <c r="K277" t="str">
        <f>_xlfn.CONCAT(Table_Query_from_OCE_REP4[[#This Row],[FM NAME]],"/",Table_Query_from_OCE_REP4[[#This Row],[TO NAME]])</f>
        <v>LONDON (PORTSMOUTH), UK/BARCELONA (TARRAGONA), SPAIN</v>
      </c>
      <c r="M277" t="s">
        <v>1821</v>
      </c>
      <c r="N277" t="s">
        <v>1822</v>
      </c>
      <c r="O277" t="s">
        <v>1518</v>
      </c>
    </row>
    <row r="278" spans="1:15" x14ac:dyDescent="0.35">
      <c r="A278" t="s">
        <v>448</v>
      </c>
      <c r="B278" t="s">
        <v>449</v>
      </c>
      <c r="C278" t="s">
        <v>290</v>
      </c>
      <c r="D278" s="17">
        <v>45186</v>
      </c>
      <c r="E278">
        <v>24</v>
      </c>
      <c r="F278" t="s">
        <v>335</v>
      </c>
      <c r="G278" t="str">
        <f>VLOOKUP(Table_Query_from_OCE_REP4[[#This Row],[FMPORT]],Table_Query_from_OCE_REP_1[],2,)</f>
        <v>LONDON (PORTSMOUTH), UK</v>
      </c>
      <c r="H278" t="s">
        <v>88</v>
      </c>
      <c r="I278" t="str">
        <f>VLOOKUP(Table_Query_from_OCE_REP4[[#This Row],[TOPORT]],Table_Query_from_OCE_REP_1[[PCODE]:[PNAME]],2,)</f>
        <v>TRIESTE, ITALY</v>
      </c>
      <c r="J278" t="str">
        <f>_xlfn.CONCAT(Table_Query_from_OCE_REP4[[#This Row],[FMPORT]],"/",Table_Query_from_OCE_REP4[[#This Row],[TOPORT]])</f>
        <v>PME/TRS</v>
      </c>
      <c r="K278" t="str">
        <f>_xlfn.CONCAT(Table_Query_from_OCE_REP4[[#This Row],[FM NAME]],"/",Table_Query_from_OCE_REP4[[#This Row],[TO NAME]])</f>
        <v>LONDON (PORTSMOUTH), UK/TRIESTE, ITALY</v>
      </c>
      <c r="M278" t="s">
        <v>2966</v>
      </c>
      <c r="N278" t="s">
        <v>2967</v>
      </c>
      <c r="O278" t="s">
        <v>1284</v>
      </c>
    </row>
    <row r="279" spans="1:15" x14ac:dyDescent="0.35">
      <c r="A279" t="s">
        <v>450</v>
      </c>
      <c r="B279" t="s">
        <v>451</v>
      </c>
      <c r="C279" t="s">
        <v>290</v>
      </c>
      <c r="D279" s="17">
        <v>45198</v>
      </c>
      <c r="E279">
        <v>12</v>
      </c>
      <c r="F279" t="s">
        <v>445</v>
      </c>
      <c r="G279" t="str">
        <f>VLOOKUP(Table_Query_from_OCE_REP4[[#This Row],[FMPORT]],Table_Query_from_OCE_REP_1[],2,)</f>
        <v>BARCELONA (TARRAGONA), SPAIN</v>
      </c>
      <c r="H279" t="s">
        <v>88</v>
      </c>
      <c r="I279" t="str">
        <f>VLOOKUP(Table_Query_from_OCE_REP4[[#This Row],[TOPORT]],Table_Query_from_OCE_REP_1[[PCODE]:[PNAME]],2,)</f>
        <v>TRIESTE, ITALY</v>
      </c>
      <c r="J279" t="str">
        <f>_xlfn.CONCAT(Table_Query_from_OCE_REP4[[#This Row],[FMPORT]],"/",Table_Query_from_OCE_REP4[[#This Row],[TOPORT]])</f>
        <v>TAR/TRS</v>
      </c>
      <c r="K279" t="str">
        <f>_xlfn.CONCAT(Table_Query_from_OCE_REP4[[#This Row],[FM NAME]],"/",Table_Query_from_OCE_REP4[[#This Row],[TO NAME]])</f>
        <v>BARCELONA (TARRAGONA), SPAIN/TRIESTE, ITALY</v>
      </c>
      <c r="M279" t="s">
        <v>1823</v>
      </c>
      <c r="N279" t="s">
        <v>1824</v>
      </c>
      <c r="O279" t="s">
        <v>1825</v>
      </c>
    </row>
    <row r="280" spans="1:15" x14ac:dyDescent="0.35">
      <c r="A280" t="s">
        <v>3806</v>
      </c>
      <c r="B280" t="s">
        <v>3807</v>
      </c>
      <c r="C280" t="s">
        <v>290</v>
      </c>
      <c r="D280" s="17">
        <v>45198</v>
      </c>
      <c r="E280">
        <v>22</v>
      </c>
      <c r="F280" t="s">
        <v>445</v>
      </c>
      <c r="G280" t="str">
        <f>VLOOKUP(Table_Query_from_OCE_REP4[[#This Row],[FMPORT]],Table_Query_from_OCE_REP_1[],2,)</f>
        <v>BARCELONA (TARRAGONA), SPAIN</v>
      </c>
      <c r="H280" t="s">
        <v>48</v>
      </c>
      <c r="I280" t="str">
        <f>VLOOKUP(Table_Query_from_OCE_REP4[[#This Row],[TOPORT]],Table_Query_from_OCE_REP_1[[PCODE]:[PNAME]],2,)</f>
        <v>ROME (CIVITAVECCHIA), ITALY</v>
      </c>
      <c r="J280" t="str">
        <f>_xlfn.CONCAT(Table_Query_from_OCE_REP4[[#This Row],[FMPORT]],"/",Table_Query_from_OCE_REP4[[#This Row],[TOPORT]])</f>
        <v>TAR/CIV</v>
      </c>
      <c r="K280" t="str">
        <f>_xlfn.CONCAT(Table_Query_from_OCE_REP4[[#This Row],[FM NAME]],"/",Table_Query_from_OCE_REP4[[#This Row],[TO NAME]])</f>
        <v>BARCELONA (TARRAGONA), SPAIN/ROME (CIVITAVECCHIA), ITALY</v>
      </c>
      <c r="M280" t="s">
        <v>1826</v>
      </c>
      <c r="N280" t="s">
        <v>1827</v>
      </c>
      <c r="O280" t="s">
        <v>1308</v>
      </c>
    </row>
    <row r="281" spans="1:15" x14ac:dyDescent="0.35">
      <c r="A281" t="s">
        <v>452</v>
      </c>
      <c r="B281" t="s">
        <v>3808</v>
      </c>
      <c r="C281" t="s">
        <v>290</v>
      </c>
      <c r="D281" s="17">
        <v>45210</v>
      </c>
      <c r="E281">
        <v>10</v>
      </c>
      <c r="F281" t="s">
        <v>88</v>
      </c>
      <c r="G281" t="str">
        <f>VLOOKUP(Table_Query_from_OCE_REP4[[#This Row],[FMPORT]],Table_Query_from_OCE_REP_1[],2,)</f>
        <v>TRIESTE, ITALY</v>
      </c>
      <c r="H281" t="s">
        <v>48</v>
      </c>
      <c r="I281" t="str">
        <f>VLOOKUP(Table_Query_from_OCE_REP4[[#This Row],[TOPORT]],Table_Query_from_OCE_REP_1[[PCODE]:[PNAME]],2,)</f>
        <v>ROME (CIVITAVECCHIA), ITALY</v>
      </c>
      <c r="J281" t="str">
        <f>_xlfn.CONCAT(Table_Query_from_OCE_REP4[[#This Row],[FMPORT]],"/",Table_Query_from_OCE_REP4[[#This Row],[TOPORT]])</f>
        <v>TRS/CIV</v>
      </c>
      <c r="K281" t="str">
        <f>_xlfn.CONCAT(Table_Query_from_OCE_REP4[[#This Row],[FM NAME]],"/",Table_Query_from_OCE_REP4[[#This Row],[TO NAME]])</f>
        <v>TRIESTE, ITALY/ROME (CIVITAVECCHIA), ITALY</v>
      </c>
      <c r="M281" t="s">
        <v>1828</v>
      </c>
      <c r="N281" t="s">
        <v>1829</v>
      </c>
      <c r="O281" t="s">
        <v>1379</v>
      </c>
    </row>
    <row r="282" spans="1:15" x14ac:dyDescent="0.35">
      <c r="A282" t="s">
        <v>3809</v>
      </c>
      <c r="B282" t="s">
        <v>3810</v>
      </c>
      <c r="C282" t="s">
        <v>290</v>
      </c>
      <c r="D282" s="17">
        <v>45210</v>
      </c>
      <c r="E282">
        <v>21</v>
      </c>
      <c r="F282" t="s">
        <v>88</v>
      </c>
      <c r="G282" t="str">
        <f>VLOOKUP(Table_Query_from_OCE_REP4[[#This Row],[FMPORT]],Table_Query_from_OCE_REP_1[],2,)</f>
        <v>TRIESTE, ITALY</v>
      </c>
      <c r="H282" t="s">
        <v>411</v>
      </c>
      <c r="I282" t="str">
        <f>VLOOKUP(Table_Query_from_OCE_REP4[[#This Row],[TOPORT]],Table_Query_from_OCE_REP_1[[PCODE]:[PNAME]],2,)</f>
        <v>ISTANBUL, TURKEY</v>
      </c>
      <c r="J282" t="str">
        <f>_xlfn.CONCAT(Table_Query_from_OCE_REP4[[#This Row],[FMPORT]],"/",Table_Query_from_OCE_REP4[[#This Row],[TOPORT]])</f>
        <v>TRS/IST</v>
      </c>
      <c r="K282" t="str">
        <f>_xlfn.CONCAT(Table_Query_from_OCE_REP4[[#This Row],[FM NAME]],"/",Table_Query_from_OCE_REP4[[#This Row],[TO NAME]])</f>
        <v>TRIESTE, ITALY/ISTANBUL, TURKEY</v>
      </c>
      <c r="M282" t="s">
        <v>1830</v>
      </c>
      <c r="N282" t="s">
        <v>1831</v>
      </c>
      <c r="O282" t="s">
        <v>1408</v>
      </c>
    </row>
    <row r="283" spans="1:15" x14ac:dyDescent="0.35">
      <c r="A283" t="s">
        <v>3811</v>
      </c>
      <c r="B283" t="s">
        <v>3812</v>
      </c>
      <c r="C283" t="s">
        <v>290</v>
      </c>
      <c r="D283" s="17">
        <v>45210</v>
      </c>
      <c r="E283">
        <v>33</v>
      </c>
      <c r="F283" t="s">
        <v>88</v>
      </c>
      <c r="G283" t="str">
        <f>VLOOKUP(Table_Query_from_OCE_REP4[[#This Row],[FMPORT]],Table_Query_from_OCE_REP_1[],2,)</f>
        <v>TRIESTE, ITALY</v>
      </c>
      <c r="H283" t="s">
        <v>49</v>
      </c>
      <c r="I283" t="str">
        <f>VLOOKUP(Table_Query_from_OCE_REP4[[#This Row],[TOPORT]],Table_Query_from_OCE_REP_1[[PCODE]:[PNAME]],2,)</f>
        <v>BARCELONA, SPAIN</v>
      </c>
      <c r="J283" t="str">
        <f>_xlfn.CONCAT(Table_Query_from_OCE_REP4[[#This Row],[FMPORT]],"/",Table_Query_from_OCE_REP4[[#This Row],[TOPORT]])</f>
        <v>TRS/BCN</v>
      </c>
      <c r="K283" t="str">
        <f>_xlfn.CONCAT(Table_Query_from_OCE_REP4[[#This Row],[FM NAME]],"/",Table_Query_from_OCE_REP4[[#This Row],[TO NAME]])</f>
        <v>TRIESTE, ITALY/BARCELONA, SPAIN</v>
      </c>
      <c r="M283" t="s">
        <v>529</v>
      </c>
      <c r="N283" t="s">
        <v>1832</v>
      </c>
      <c r="O283" t="s">
        <v>1390</v>
      </c>
    </row>
    <row r="284" spans="1:15" x14ac:dyDescent="0.35">
      <c r="A284" t="s">
        <v>3813</v>
      </c>
      <c r="B284" t="s">
        <v>3814</v>
      </c>
      <c r="C284" t="s">
        <v>290</v>
      </c>
      <c r="D284" s="17">
        <v>45220</v>
      </c>
      <c r="E284">
        <v>11</v>
      </c>
      <c r="F284" t="s">
        <v>48</v>
      </c>
      <c r="G284" t="str">
        <f>VLOOKUP(Table_Query_from_OCE_REP4[[#This Row],[FMPORT]],Table_Query_from_OCE_REP_1[],2,)</f>
        <v>ROME (CIVITAVECCHIA), ITALY</v>
      </c>
      <c r="H284" t="s">
        <v>411</v>
      </c>
      <c r="I284" t="str">
        <f>VLOOKUP(Table_Query_from_OCE_REP4[[#This Row],[TOPORT]],Table_Query_from_OCE_REP_1[[PCODE]:[PNAME]],2,)</f>
        <v>ISTANBUL, TURKEY</v>
      </c>
      <c r="J284" t="str">
        <f>_xlfn.CONCAT(Table_Query_from_OCE_REP4[[#This Row],[FMPORT]],"/",Table_Query_from_OCE_REP4[[#This Row],[TOPORT]])</f>
        <v>CIV/IST</v>
      </c>
      <c r="K284" t="str">
        <f>_xlfn.CONCAT(Table_Query_from_OCE_REP4[[#This Row],[FM NAME]],"/",Table_Query_from_OCE_REP4[[#This Row],[TO NAME]])</f>
        <v>ROME (CIVITAVECCHIA), ITALY/ISTANBUL, TURKEY</v>
      </c>
      <c r="M284" t="s">
        <v>1833</v>
      </c>
      <c r="N284" t="s">
        <v>1834</v>
      </c>
      <c r="O284" t="s">
        <v>1320</v>
      </c>
    </row>
    <row r="285" spans="1:15" x14ac:dyDescent="0.35">
      <c r="A285" t="s">
        <v>3815</v>
      </c>
      <c r="B285" t="s">
        <v>3816</v>
      </c>
      <c r="C285" t="s">
        <v>290</v>
      </c>
      <c r="D285" s="17">
        <v>45220</v>
      </c>
      <c r="E285">
        <v>23</v>
      </c>
      <c r="F285" t="s">
        <v>48</v>
      </c>
      <c r="G285" t="str">
        <f>VLOOKUP(Table_Query_from_OCE_REP4[[#This Row],[FMPORT]],Table_Query_from_OCE_REP_1[],2,)</f>
        <v>ROME (CIVITAVECCHIA), ITALY</v>
      </c>
      <c r="H285" t="s">
        <v>49</v>
      </c>
      <c r="I285" t="str">
        <f>VLOOKUP(Table_Query_from_OCE_REP4[[#This Row],[TOPORT]],Table_Query_from_OCE_REP_1[[PCODE]:[PNAME]],2,)</f>
        <v>BARCELONA, SPAIN</v>
      </c>
      <c r="J285" t="str">
        <f>_xlfn.CONCAT(Table_Query_from_OCE_REP4[[#This Row],[FMPORT]],"/",Table_Query_from_OCE_REP4[[#This Row],[TOPORT]])</f>
        <v>CIV/BCN</v>
      </c>
      <c r="K285" t="str">
        <f>_xlfn.CONCAT(Table_Query_from_OCE_REP4[[#This Row],[FM NAME]],"/",Table_Query_from_OCE_REP4[[#This Row],[TO NAME]])</f>
        <v>ROME (CIVITAVECCHIA), ITALY/BARCELONA, SPAIN</v>
      </c>
      <c r="M285" t="s">
        <v>1835</v>
      </c>
      <c r="N285" t="s">
        <v>1836</v>
      </c>
      <c r="O285" t="s">
        <v>1349</v>
      </c>
    </row>
    <row r="286" spans="1:15" x14ac:dyDescent="0.35">
      <c r="A286" t="s">
        <v>3817</v>
      </c>
      <c r="B286" t="s">
        <v>4425</v>
      </c>
      <c r="C286" t="s">
        <v>290</v>
      </c>
      <c r="D286" s="17">
        <v>45231</v>
      </c>
      <c r="E286">
        <v>12</v>
      </c>
      <c r="F286" t="s">
        <v>411</v>
      </c>
      <c r="G286" t="str">
        <f>VLOOKUP(Table_Query_from_OCE_REP4[[#This Row],[FMPORT]],Table_Query_from_OCE_REP_1[],2,)</f>
        <v>ISTANBUL, TURKEY</v>
      </c>
      <c r="H286" t="s">
        <v>49</v>
      </c>
      <c r="I286" t="str">
        <f>VLOOKUP(Table_Query_from_OCE_REP4[[#This Row],[TOPORT]],Table_Query_from_OCE_REP_1[[PCODE]:[PNAME]],2,)</f>
        <v>BARCELONA, SPAIN</v>
      </c>
      <c r="J286" t="str">
        <f>_xlfn.CONCAT(Table_Query_from_OCE_REP4[[#This Row],[FMPORT]],"/",Table_Query_from_OCE_REP4[[#This Row],[TOPORT]])</f>
        <v>IST/BCN</v>
      </c>
      <c r="K286" t="str">
        <f>_xlfn.CONCAT(Table_Query_from_OCE_REP4[[#This Row],[FM NAME]],"/",Table_Query_from_OCE_REP4[[#This Row],[TO NAME]])</f>
        <v>ISTANBUL, TURKEY/BARCELONA, SPAIN</v>
      </c>
      <c r="M286" t="s">
        <v>3770</v>
      </c>
      <c r="N286" t="s">
        <v>3771</v>
      </c>
      <c r="O286" t="s">
        <v>1983</v>
      </c>
    </row>
    <row r="287" spans="1:15" x14ac:dyDescent="0.35">
      <c r="A287" t="s">
        <v>454</v>
      </c>
      <c r="B287" t="s">
        <v>455</v>
      </c>
      <c r="C287" t="s">
        <v>290</v>
      </c>
      <c r="D287" s="17">
        <v>45243</v>
      </c>
      <c r="E287">
        <v>7</v>
      </c>
      <c r="F287" t="s">
        <v>49</v>
      </c>
      <c r="G287" t="str">
        <f>VLOOKUP(Table_Query_from_OCE_REP4[[#This Row],[FMPORT]],Table_Query_from_OCE_REP_1[],2,)</f>
        <v>BARCELONA, SPAIN</v>
      </c>
      <c r="H287" t="s">
        <v>59</v>
      </c>
      <c r="I287" t="str">
        <f>VLOOKUP(Table_Query_from_OCE_REP4[[#This Row],[TOPORT]],Table_Query_from_OCE_REP_1[[PCODE]:[PNAME]],2,)</f>
        <v>LISBON, PORTUGAL</v>
      </c>
      <c r="J287" t="str">
        <f>_xlfn.CONCAT(Table_Query_from_OCE_REP4[[#This Row],[FMPORT]],"/",Table_Query_from_OCE_REP4[[#This Row],[TOPORT]])</f>
        <v>BCN/LIS</v>
      </c>
      <c r="K287" t="str">
        <f>_xlfn.CONCAT(Table_Query_from_OCE_REP4[[#This Row],[FM NAME]],"/",Table_Query_from_OCE_REP4[[#This Row],[TO NAME]])</f>
        <v>BARCELONA, SPAIN/LISBON, PORTUGAL</v>
      </c>
      <c r="M287" t="s">
        <v>1837</v>
      </c>
      <c r="N287" t="s">
        <v>1838</v>
      </c>
      <c r="O287" t="s">
        <v>1349</v>
      </c>
    </row>
    <row r="288" spans="1:15" x14ac:dyDescent="0.35">
      <c r="A288" t="s">
        <v>456</v>
      </c>
      <c r="B288" t="s">
        <v>457</v>
      </c>
      <c r="C288" t="s">
        <v>290</v>
      </c>
      <c r="D288" s="17">
        <v>45243</v>
      </c>
      <c r="E288">
        <v>20</v>
      </c>
      <c r="F288" t="s">
        <v>49</v>
      </c>
      <c r="G288" t="str">
        <f>VLOOKUP(Table_Query_from_OCE_REP4[[#This Row],[FMPORT]],Table_Query_from_OCE_REP_1[],2,)</f>
        <v>BARCELONA, SPAIN</v>
      </c>
      <c r="H288" t="s">
        <v>26</v>
      </c>
      <c r="I288" t="str">
        <f>VLOOKUP(Table_Query_from_OCE_REP4[[#This Row],[TOPORT]],Table_Query_from_OCE_REP_1[[PCODE]:[PNAME]],2,)</f>
        <v>MIAMI, FLORIDA</v>
      </c>
      <c r="J288" t="str">
        <f>_xlfn.CONCAT(Table_Query_from_OCE_REP4[[#This Row],[FMPORT]],"/",Table_Query_from_OCE_REP4[[#This Row],[TOPORT]])</f>
        <v>BCN/MIA</v>
      </c>
      <c r="K288" t="str">
        <f>_xlfn.CONCAT(Table_Query_from_OCE_REP4[[#This Row],[FM NAME]],"/",Table_Query_from_OCE_REP4[[#This Row],[TO NAME]])</f>
        <v>BARCELONA, SPAIN/MIAMI, FLORIDA</v>
      </c>
      <c r="M288" t="s">
        <v>1839</v>
      </c>
      <c r="N288" t="s">
        <v>1840</v>
      </c>
      <c r="O288" t="s">
        <v>1358</v>
      </c>
    </row>
    <row r="289" spans="1:15" x14ac:dyDescent="0.35">
      <c r="A289" t="s">
        <v>458</v>
      </c>
      <c r="B289" t="s">
        <v>459</v>
      </c>
      <c r="C289" t="s">
        <v>290</v>
      </c>
      <c r="D289" s="17">
        <v>45250</v>
      </c>
      <c r="E289">
        <v>13</v>
      </c>
      <c r="F289" t="s">
        <v>59</v>
      </c>
      <c r="G289" t="str">
        <f>VLOOKUP(Table_Query_from_OCE_REP4[[#This Row],[FMPORT]],Table_Query_from_OCE_REP_1[],2,)</f>
        <v>LISBON, PORTUGAL</v>
      </c>
      <c r="H289" t="s">
        <v>26</v>
      </c>
      <c r="I289" t="str">
        <f>VLOOKUP(Table_Query_from_OCE_REP4[[#This Row],[TOPORT]],Table_Query_from_OCE_REP_1[[PCODE]:[PNAME]],2,)</f>
        <v>MIAMI, FLORIDA</v>
      </c>
      <c r="J289" t="str">
        <f>_xlfn.CONCAT(Table_Query_from_OCE_REP4[[#This Row],[FMPORT]],"/",Table_Query_from_OCE_REP4[[#This Row],[TOPORT]])</f>
        <v>LIS/MIA</v>
      </c>
      <c r="K289" t="str">
        <f>_xlfn.CONCAT(Table_Query_from_OCE_REP4[[#This Row],[FM NAME]],"/",Table_Query_from_OCE_REP4[[#This Row],[TO NAME]])</f>
        <v>LISBON, PORTUGAL/MIAMI, FLORIDA</v>
      </c>
      <c r="M289" t="s">
        <v>1841</v>
      </c>
      <c r="N289" t="s">
        <v>1842</v>
      </c>
      <c r="O289" t="s">
        <v>1349</v>
      </c>
    </row>
    <row r="290" spans="1:15" x14ac:dyDescent="0.35">
      <c r="A290" t="s">
        <v>3074</v>
      </c>
      <c r="B290" t="s">
        <v>3075</v>
      </c>
      <c r="C290" t="s">
        <v>290</v>
      </c>
      <c r="D290" s="17">
        <v>45263</v>
      </c>
      <c r="E290">
        <v>15</v>
      </c>
      <c r="F290" t="s">
        <v>26</v>
      </c>
      <c r="G290" t="str">
        <f>VLOOKUP(Table_Query_from_OCE_REP4[[#This Row],[FMPORT]],Table_Query_from_OCE_REP_1[],2,)</f>
        <v>MIAMI, FLORIDA</v>
      </c>
      <c r="H290" t="s">
        <v>41</v>
      </c>
      <c r="I290" t="str">
        <f>VLOOKUP(Table_Query_from_OCE_REP4[[#This Row],[TOPORT]],Table_Query_from_OCE_REP_1[[PCODE]:[PNAME]],2,)</f>
        <v>LIMA/MACHU PICCHU (CALLAO), PERU</v>
      </c>
      <c r="J290" t="str">
        <f>_xlfn.CONCAT(Table_Query_from_OCE_REP4[[#This Row],[FMPORT]],"/",Table_Query_from_OCE_REP4[[#This Row],[TOPORT]])</f>
        <v>MIA/LIM</v>
      </c>
      <c r="K290" t="str">
        <f>_xlfn.CONCAT(Table_Query_from_OCE_REP4[[#This Row],[FM NAME]],"/",Table_Query_from_OCE_REP4[[#This Row],[TO NAME]])</f>
        <v>MIAMI, FLORIDA/LIMA/MACHU PICCHU (CALLAO), PERU</v>
      </c>
      <c r="M290" t="s">
        <v>1843</v>
      </c>
      <c r="N290" t="s">
        <v>3642</v>
      </c>
      <c r="O290" t="s">
        <v>1349</v>
      </c>
    </row>
    <row r="291" spans="1:15" x14ac:dyDescent="0.35">
      <c r="A291" t="s">
        <v>3076</v>
      </c>
      <c r="B291" t="s">
        <v>3077</v>
      </c>
      <c r="C291" t="s">
        <v>290</v>
      </c>
      <c r="D291" s="17">
        <v>45263</v>
      </c>
      <c r="E291">
        <v>39</v>
      </c>
      <c r="F291" t="s">
        <v>26</v>
      </c>
      <c r="G291" t="str">
        <f>VLOOKUP(Table_Query_from_OCE_REP4[[#This Row],[FMPORT]],Table_Query_from_OCE_REP_1[],2,)</f>
        <v>MIAMI, FLORIDA</v>
      </c>
      <c r="H291" t="s">
        <v>42</v>
      </c>
      <c r="I291" t="str">
        <f>VLOOKUP(Table_Query_from_OCE_REP4[[#This Row],[TOPORT]],Table_Query_from_OCE_REP_1[[PCODE]:[PNAME]],2,)</f>
        <v>BUENOS AIRES, ARGENTINA</v>
      </c>
      <c r="J291" t="str">
        <f>_xlfn.CONCAT(Table_Query_from_OCE_REP4[[#This Row],[FMPORT]],"/",Table_Query_from_OCE_REP4[[#This Row],[TOPORT]])</f>
        <v>MIA/BUE</v>
      </c>
      <c r="K291" t="str">
        <f>_xlfn.CONCAT(Table_Query_from_OCE_REP4[[#This Row],[FM NAME]],"/",Table_Query_from_OCE_REP4[[#This Row],[TO NAME]])</f>
        <v>MIAMI, FLORIDA/BUENOS AIRES, ARGENTINA</v>
      </c>
      <c r="M291" t="s">
        <v>33</v>
      </c>
      <c r="N291" t="s">
        <v>1844</v>
      </c>
      <c r="O291" t="s">
        <v>1575</v>
      </c>
    </row>
    <row r="292" spans="1:15" x14ac:dyDescent="0.35">
      <c r="A292" t="s">
        <v>3078</v>
      </c>
      <c r="B292" t="s">
        <v>3079</v>
      </c>
      <c r="C292" t="s">
        <v>290</v>
      </c>
      <c r="D292" s="17">
        <v>45263</v>
      </c>
      <c r="E292">
        <v>49</v>
      </c>
      <c r="F292" t="s">
        <v>26</v>
      </c>
      <c r="G292" t="str">
        <f>VLOOKUP(Table_Query_from_OCE_REP4[[#This Row],[FMPORT]],Table_Query_from_OCE_REP_1[],2,)</f>
        <v>MIAMI, FLORIDA</v>
      </c>
      <c r="H292" t="s">
        <v>43</v>
      </c>
      <c r="I292" t="str">
        <f>VLOOKUP(Table_Query_from_OCE_REP4[[#This Row],[TOPORT]],Table_Query_from_OCE_REP_1[[PCODE]:[PNAME]],2,)</f>
        <v>RIO DE JANEIRO, BRAZIL</v>
      </c>
      <c r="J292" t="str">
        <f>_xlfn.CONCAT(Table_Query_from_OCE_REP4[[#This Row],[FMPORT]],"/",Table_Query_from_OCE_REP4[[#This Row],[TOPORT]])</f>
        <v>MIA/RIO</v>
      </c>
      <c r="K292" t="str">
        <f>_xlfn.CONCAT(Table_Query_from_OCE_REP4[[#This Row],[FM NAME]],"/",Table_Query_from_OCE_REP4[[#This Row],[TO NAME]])</f>
        <v>MIAMI, FLORIDA/RIO DE JANEIRO, BRAZIL</v>
      </c>
      <c r="M292" t="s">
        <v>1845</v>
      </c>
      <c r="N292" t="s">
        <v>1846</v>
      </c>
      <c r="O292" t="s">
        <v>1448</v>
      </c>
    </row>
    <row r="293" spans="1:15" x14ac:dyDescent="0.35">
      <c r="A293" t="s">
        <v>3080</v>
      </c>
      <c r="B293" t="s">
        <v>3081</v>
      </c>
      <c r="C293" t="s">
        <v>290</v>
      </c>
      <c r="D293" s="17">
        <v>45278</v>
      </c>
      <c r="E293">
        <v>24</v>
      </c>
      <c r="F293" t="s">
        <v>41</v>
      </c>
      <c r="G293" t="str">
        <f>VLOOKUP(Table_Query_from_OCE_REP4[[#This Row],[FMPORT]],Table_Query_from_OCE_REP_1[],2,)</f>
        <v>LIMA/MACHU PICCHU (CALLAO), PERU</v>
      </c>
      <c r="H293" t="s">
        <v>42</v>
      </c>
      <c r="I293" t="str">
        <f>VLOOKUP(Table_Query_from_OCE_REP4[[#This Row],[TOPORT]],Table_Query_from_OCE_REP_1[[PCODE]:[PNAME]],2,)</f>
        <v>BUENOS AIRES, ARGENTINA</v>
      </c>
      <c r="J293" t="str">
        <f>_xlfn.CONCAT(Table_Query_from_OCE_REP4[[#This Row],[FMPORT]],"/",Table_Query_from_OCE_REP4[[#This Row],[TOPORT]])</f>
        <v>LIM/BUE</v>
      </c>
      <c r="K293" t="str">
        <f>_xlfn.CONCAT(Table_Query_from_OCE_REP4[[#This Row],[FM NAME]],"/",Table_Query_from_OCE_REP4[[#This Row],[TO NAME]])</f>
        <v>LIMA/MACHU PICCHU (CALLAO), PERU/BUENOS AIRES, ARGENTINA</v>
      </c>
      <c r="M293" t="s">
        <v>1847</v>
      </c>
      <c r="N293" t="s">
        <v>1848</v>
      </c>
      <c r="O293" t="s">
        <v>1518</v>
      </c>
    </row>
    <row r="294" spans="1:15" x14ac:dyDescent="0.35">
      <c r="A294" t="s">
        <v>3082</v>
      </c>
      <c r="B294" t="s">
        <v>3083</v>
      </c>
      <c r="C294" t="s">
        <v>290</v>
      </c>
      <c r="D294" s="17">
        <v>45278</v>
      </c>
      <c r="E294">
        <v>34</v>
      </c>
      <c r="F294" t="s">
        <v>41</v>
      </c>
      <c r="G294" t="str">
        <f>VLOOKUP(Table_Query_from_OCE_REP4[[#This Row],[FMPORT]],Table_Query_from_OCE_REP_1[],2,)</f>
        <v>LIMA/MACHU PICCHU (CALLAO), PERU</v>
      </c>
      <c r="H294" t="s">
        <v>43</v>
      </c>
      <c r="I294" t="str">
        <f>VLOOKUP(Table_Query_from_OCE_REP4[[#This Row],[TOPORT]],Table_Query_from_OCE_REP_1[[PCODE]:[PNAME]],2,)</f>
        <v>RIO DE JANEIRO, BRAZIL</v>
      </c>
      <c r="J294" t="str">
        <f>_xlfn.CONCAT(Table_Query_from_OCE_REP4[[#This Row],[FMPORT]],"/",Table_Query_from_OCE_REP4[[#This Row],[TOPORT]])</f>
        <v>LIM/RIO</v>
      </c>
      <c r="K294" t="str">
        <f>_xlfn.CONCAT(Table_Query_from_OCE_REP4[[#This Row],[FM NAME]],"/",Table_Query_from_OCE_REP4[[#This Row],[TO NAME]])</f>
        <v>LIMA/MACHU PICCHU (CALLAO), PERU/RIO DE JANEIRO, BRAZIL</v>
      </c>
      <c r="M294" t="s">
        <v>1849</v>
      </c>
      <c r="N294" t="s">
        <v>1850</v>
      </c>
      <c r="O294" t="s">
        <v>1785</v>
      </c>
    </row>
    <row r="295" spans="1:15" x14ac:dyDescent="0.35">
      <c r="A295" t="s">
        <v>3084</v>
      </c>
      <c r="B295" t="s">
        <v>3633</v>
      </c>
      <c r="C295" t="s">
        <v>290</v>
      </c>
      <c r="D295" s="17">
        <v>45302</v>
      </c>
      <c r="E295">
        <v>10</v>
      </c>
      <c r="F295" t="s">
        <v>42</v>
      </c>
      <c r="G295" t="str">
        <f>VLOOKUP(Table_Query_from_OCE_REP4[[#This Row],[FMPORT]],Table_Query_from_OCE_REP_1[],2,)</f>
        <v>BUENOS AIRES, ARGENTINA</v>
      </c>
      <c r="H295" t="s">
        <v>43</v>
      </c>
      <c r="I295" t="str">
        <f>VLOOKUP(Table_Query_from_OCE_REP4[[#This Row],[TOPORT]],Table_Query_from_OCE_REP_1[[PCODE]:[PNAME]],2,)</f>
        <v>RIO DE JANEIRO, BRAZIL</v>
      </c>
      <c r="J295" t="str">
        <f>_xlfn.CONCAT(Table_Query_from_OCE_REP4[[#This Row],[FMPORT]],"/",Table_Query_from_OCE_REP4[[#This Row],[TOPORT]])</f>
        <v>BUE/RIO</v>
      </c>
      <c r="K295" t="str">
        <f>_xlfn.CONCAT(Table_Query_from_OCE_REP4[[#This Row],[FM NAME]],"/",Table_Query_from_OCE_REP4[[#This Row],[TO NAME]])</f>
        <v>BUENOS AIRES, ARGENTINA/RIO DE JANEIRO, BRAZIL</v>
      </c>
      <c r="M295" t="s">
        <v>1851</v>
      </c>
      <c r="N295" t="s">
        <v>1852</v>
      </c>
      <c r="O295" t="s">
        <v>1320</v>
      </c>
    </row>
    <row r="296" spans="1:15" x14ac:dyDescent="0.35">
      <c r="A296" t="s">
        <v>3086</v>
      </c>
      <c r="B296" t="s">
        <v>3087</v>
      </c>
      <c r="C296" t="s">
        <v>290</v>
      </c>
      <c r="D296" s="17">
        <v>45312</v>
      </c>
      <c r="E296">
        <v>24</v>
      </c>
      <c r="F296" t="s">
        <v>43</v>
      </c>
      <c r="G296" t="str">
        <f>VLOOKUP(Table_Query_from_OCE_REP4[[#This Row],[FMPORT]],Table_Query_from_OCE_REP_1[],2,)</f>
        <v>RIO DE JANEIRO, BRAZIL</v>
      </c>
      <c r="H296" t="s">
        <v>76</v>
      </c>
      <c r="I296" t="str">
        <f>VLOOKUP(Table_Query_from_OCE_REP4[[#This Row],[TOPORT]],Table_Query_from_OCE_REP_1[[PCODE]:[PNAME]],2,)</f>
        <v>SANTIAGO DE CHILE (SAN ANTONIO), CHILE</v>
      </c>
      <c r="J296" t="str">
        <f>_xlfn.CONCAT(Table_Query_from_OCE_REP4[[#This Row],[FMPORT]],"/",Table_Query_from_OCE_REP4[[#This Row],[TOPORT]])</f>
        <v>RIO/SAI</v>
      </c>
      <c r="K296" t="str">
        <f>_xlfn.CONCAT(Table_Query_from_OCE_REP4[[#This Row],[FM NAME]],"/",Table_Query_from_OCE_REP4[[#This Row],[TO NAME]])</f>
        <v>RIO DE JANEIRO, BRAZIL/SANTIAGO DE CHILE (SAN ANTONIO), CHILE</v>
      </c>
      <c r="M296" t="s">
        <v>1853</v>
      </c>
      <c r="N296" t="s">
        <v>1854</v>
      </c>
      <c r="O296" t="s">
        <v>28</v>
      </c>
    </row>
    <row r="297" spans="1:15" x14ac:dyDescent="0.35">
      <c r="A297" t="s">
        <v>3088</v>
      </c>
      <c r="B297" t="s">
        <v>3089</v>
      </c>
      <c r="C297" t="s">
        <v>290</v>
      </c>
      <c r="D297" s="17">
        <v>45336</v>
      </c>
      <c r="E297">
        <v>20</v>
      </c>
      <c r="F297" t="s">
        <v>76</v>
      </c>
      <c r="G297" t="str">
        <f>VLOOKUP(Table_Query_from_OCE_REP4[[#This Row],[FMPORT]],Table_Query_from_OCE_REP_1[],2,)</f>
        <v>SANTIAGO DE CHILE (SAN ANTONIO), CHILE</v>
      </c>
      <c r="H297" t="s">
        <v>42</v>
      </c>
      <c r="I297" t="str">
        <f>VLOOKUP(Table_Query_from_OCE_REP4[[#This Row],[TOPORT]],Table_Query_from_OCE_REP_1[[PCODE]:[PNAME]],2,)</f>
        <v>BUENOS AIRES, ARGENTINA</v>
      </c>
      <c r="J297" t="str">
        <f>_xlfn.CONCAT(Table_Query_from_OCE_REP4[[#This Row],[FMPORT]],"/",Table_Query_from_OCE_REP4[[#This Row],[TOPORT]])</f>
        <v>SAI/BUE</v>
      </c>
      <c r="K297" t="str">
        <f>_xlfn.CONCAT(Table_Query_from_OCE_REP4[[#This Row],[FM NAME]],"/",Table_Query_from_OCE_REP4[[#This Row],[TO NAME]])</f>
        <v>SANTIAGO DE CHILE (SAN ANTONIO), CHILE/BUENOS AIRES, ARGENTINA</v>
      </c>
      <c r="M297" t="s">
        <v>68</v>
      </c>
      <c r="N297" t="s">
        <v>1855</v>
      </c>
      <c r="O297" t="s">
        <v>1358</v>
      </c>
    </row>
    <row r="298" spans="1:15" x14ac:dyDescent="0.35">
      <c r="A298" t="s">
        <v>3090</v>
      </c>
      <c r="B298" t="s">
        <v>3091</v>
      </c>
      <c r="C298" t="s">
        <v>290</v>
      </c>
      <c r="D298" s="17">
        <v>45336</v>
      </c>
      <c r="E298">
        <v>30</v>
      </c>
      <c r="F298" t="s">
        <v>76</v>
      </c>
      <c r="G298" t="str">
        <f>VLOOKUP(Table_Query_from_OCE_REP4[[#This Row],[FMPORT]],Table_Query_from_OCE_REP_1[],2,)</f>
        <v>SANTIAGO DE CHILE (SAN ANTONIO), CHILE</v>
      </c>
      <c r="H298" t="s">
        <v>43</v>
      </c>
      <c r="I298" t="str">
        <f>VLOOKUP(Table_Query_from_OCE_REP4[[#This Row],[TOPORT]],Table_Query_from_OCE_REP_1[[PCODE]:[PNAME]],2,)</f>
        <v>RIO DE JANEIRO, BRAZIL</v>
      </c>
      <c r="J298" t="str">
        <f>_xlfn.CONCAT(Table_Query_from_OCE_REP4[[#This Row],[FMPORT]],"/",Table_Query_from_OCE_REP4[[#This Row],[TOPORT]])</f>
        <v>SAI/RIO</v>
      </c>
      <c r="K298" t="str">
        <f>_xlfn.CONCAT(Table_Query_from_OCE_REP4[[#This Row],[FM NAME]],"/",Table_Query_from_OCE_REP4[[#This Row],[TO NAME]])</f>
        <v>SANTIAGO DE CHILE (SAN ANTONIO), CHILE/RIO DE JANEIRO, BRAZIL</v>
      </c>
      <c r="M298" t="s">
        <v>3674</v>
      </c>
      <c r="N298" t="s">
        <v>3675</v>
      </c>
      <c r="O298" t="s">
        <v>3676</v>
      </c>
    </row>
    <row r="299" spans="1:15" x14ac:dyDescent="0.35">
      <c r="A299" t="s">
        <v>3092</v>
      </c>
      <c r="B299" t="s">
        <v>3093</v>
      </c>
      <c r="C299" t="s">
        <v>290</v>
      </c>
      <c r="D299" s="17">
        <v>45336</v>
      </c>
      <c r="E299">
        <v>51</v>
      </c>
      <c r="F299" t="s">
        <v>76</v>
      </c>
      <c r="G299" t="str">
        <f>VLOOKUP(Table_Query_from_OCE_REP4[[#This Row],[FMPORT]],Table_Query_from_OCE_REP_1[],2,)</f>
        <v>SANTIAGO DE CHILE (SAN ANTONIO), CHILE</v>
      </c>
      <c r="H299" t="s">
        <v>26</v>
      </c>
      <c r="I299" t="str">
        <f>VLOOKUP(Table_Query_from_OCE_REP4[[#This Row],[TOPORT]],Table_Query_from_OCE_REP_1[[PCODE]:[PNAME]],2,)</f>
        <v>MIAMI, FLORIDA</v>
      </c>
      <c r="J299" t="str">
        <f>_xlfn.CONCAT(Table_Query_from_OCE_REP4[[#This Row],[FMPORT]],"/",Table_Query_from_OCE_REP4[[#This Row],[TOPORT]])</f>
        <v>SAI/MIA</v>
      </c>
      <c r="K299" t="str">
        <f>_xlfn.CONCAT(Table_Query_from_OCE_REP4[[#This Row],[FM NAME]],"/",Table_Query_from_OCE_REP4[[#This Row],[TO NAME]])</f>
        <v>SANTIAGO DE CHILE (SAN ANTONIO), CHILE/MIAMI, FLORIDA</v>
      </c>
      <c r="M299" t="s">
        <v>1856</v>
      </c>
      <c r="N299" t="s">
        <v>1857</v>
      </c>
      <c r="O299" t="s">
        <v>1358</v>
      </c>
    </row>
    <row r="300" spans="1:15" x14ac:dyDescent="0.35">
      <c r="A300" t="s">
        <v>3094</v>
      </c>
      <c r="B300" t="s">
        <v>3085</v>
      </c>
      <c r="C300" t="s">
        <v>290</v>
      </c>
      <c r="D300" s="17">
        <v>45356</v>
      </c>
      <c r="E300">
        <v>10</v>
      </c>
      <c r="F300" t="s">
        <v>42</v>
      </c>
      <c r="G300" t="str">
        <f>VLOOKUP(Table_Query_from_OCE_REP4[[#This Row],[FMPORT]],Table_Query_from_OCE_REP_1[],2,)</f>
        <v>BUENOS AIRES, ARGENTINA</v>
      </c>
      <c r="H300" t="s">
        <v>43</v>
      </c>
      <c r="I300" t="str">
        <f>VLOOKUP(Table_Query_from_OCE_REP4[[#This Row],[TOPORT]],Table_Query_from_OCE_REP_1[[PCODE]:[PNAME]],2,)</f>
        <v>RIO DE JANEIRO, BRAZIL</v>
      </c>
      <c r="J300" t="str">
        <f>_xlfn.CONCAT(Table_Query_from_OCE_REP4[[#This Row],[FMPORT]],"/",Table_Query_from_OCE_REP4[[#This Row],[TOPORT]])</f>
        <v>BUE/RIO</v>
      </c>
      <c r="K300" t="str">
        <f>_xlfn.CONCAT(Table_Query_from_OCE_REP4[[#This Row],[FM NAME]],"/",Table_Query_from_OCE_REP4[[#This Row],[TO NAME]])</f>
        <v>BUENOS AIRES, ARGENTINA/RIO DE JANEIRO, BRAZIL</v>
      </c>
      <c r="M300" t="s">
        <v>1858</v>
      </c>
      <c r="N300" t="s">
        <v>1859</v>
      </c>
      <c r="O300" t="s">
        <v>1358</v>
      </c>
    </row>
    <row r="301" spans="1:15" x14ac:dyDescent="0.35">
      <c r="A301" t="s">
        <v>3095</v>
      </c>
      <c r="B301" t="s">
        <v>3096</v>
      </c>
      <c r="C301" t="s">
        <v>290</v>
      </c>
      <c r="D301" s="17">
        <v>45356</v>
      </c>
      <c r="E301">
        <v>31</v>
      </c>
      <c r="F301" t="s">
        <v>42</v>
      </c>
      <c r="G301" t="str">
        <f>VLOOKUP(Table_Query_from_OCE_REP4[[#This Row],[FMPORT]],Table_Query_from_OCE_REP_1[],2,)</f>
        <v>BUENOS AIRES, ARGENTINA</v>
      </c>
      <c r="H301" t="s">
        <v>26</v>
      </c>
      <c r="I301" t="str">
        <f>VLOOKUP(Table_Query_from_OCE_REP4[[#This Row],[TOPORT]],Table_Query_from_OCE_REP_1[[PCODE]:[PNAME]],2,)</f>
        <v>MIAMI, FLORIDA</v>
      </c>
      <c r="J301" t="str">
        <f>_xlfn.CONCAT(Table_Query_from_OCE_REP4[[#This Row],[FMPORT]],"/",Table_Query_from_OCE_REP4[[#This Row],[TOPORT]])</f>
        <v>BUE/MIA</v>
      </c>
      <c r="K301" t="str">
        <f>_xlfn.CONCAT(Table_Query_from_OCE_REP4[[#This Row],[FM NAME]],"/",Table_Query_from_OCE_REP4[[#This Row],[TO NAME]])</f>
        <v>BUENOS AIRES, ARGENTINA/MIAMI, FLORIDA</v>
      </c>
      <c r="M301" t="s">
        <v>1860</v>
      </c>
      <c r="N301" t="s">
        <v>1861</v>
      </c>
      <c r="O301" t="s">
        <v>1308</v>
      </c>
    </row>
    <row r="302" spans="1:15" x14ac:dyDescent="0.35">
      <c r="A302" t="s">
        <v>3097</v>
      </c>
      <c r="B302" t="s">
        <v>3098</v>
      </c>
      <c r="C302" t="s">
        <v>290</v>
      </c>
      <c r="D302" s="17">
        <v>45366</v>
      </c>
      <c r="E302">
        <v>21</v>
      </c>
      <c r="F302" t="s">
        <v>43</v>
      </c>
      <c r="G302" t="str">
        <f>VLOOKUP(Table_Query_from_OCE_REP4[[#This Row],[FMPORT]],Table_Query_from_OCE_REP_1[],2,)</f>
        <v>RIO DE JANEIRO, BRAZIL</v>
      </c>
      <c r="H302" t="s">
        <v>26</v>
      </c>
      <c r="I302" t="str">
        <f>VLOOKUP(Table_Query_from_OCE_REP4[[#This Row],[TOPORT]],Table_Query_from_OCE_REP_1[[PCODE]:[PNAME]],2,)</f>
        <v>MIAMI, FLORIDA</v>
      </c>
      <c r="J302" t="str">
        <f>_xlfn.CONCAT(Table_Query_from_OCE_REP4[[#This Row],[FMPORT]],"/",Table_Query_from_OCE_REP4[[#This Row],[TOPORT]])</f>
        <v>RIO/MIA</v>
      </c>
      <c r="K302" t="str">
        <f>_xlfn.CONCAT(Table_Query_from_OCE_REP4[[#This Row],[FM NAME]],"/",Table_Query_from_OCE_REP4[[#This Row],[TO NAME]])</f>
        <v>RIO DE JANEIRO, BRAZIL/MIAMI, FLORIDA</v>
      </c>
      <c r="M302" t="s">
        <v>1862</v>
      </c>
      <c r="N302" t="s">
        <v>1863</v>
      </c>
      <c r="O302" t="s">
        <v>1259</v>
      </c>
    </row>
    <row r="303" spans="1:15" x14ac:dyDescent="0.35">
      <c r="A303" t="s">
        <v>3099</v>
      </c>
      <c r="B303" t="s">
        <v>3100</v>
      </c>
      <c r="C303" t="s">
        <v>290</v>
      </c>
      <c r="D303" s="17">
        <v>45387</v>
      </c>
      <c r="E303">
        <v>14</v>
      </c>
      <c r="F303" t="s">
        <v>26</v>
      </c>
      <c r="G303" t="str">
        <f>VLOOKUP(Table_Query_from_OCE_REP4[[#This Row],[FMPORT]],Table_Query_from_OCE_REP_1[],2,)</f>
        <v>MIAMI, FLORIDA</v>
      </c>
      <c r="H303" t="s">
        <v>49</v>
      </c>
      <c r="I303" t="str">
        <f>VLOOKUP(Table_Query_from_OCE_REP4[[#This Row],[TOPORT]],Table_Query_from_OCE_REP_1[[PCODE]:[PNAME]],2,)</f>
        <v>BARCELONA, SPAIN</v>
      </c>
      <c r="J303" t="str">
        <f>_xlfn.CONCAT(Table_Query_from_OCE_REP4[[#This Row],[FMPORT]],"/",Table_Query_from_OCE_REP4[[#This Row],[TOPORT]])</f>
        <v>MIA/BCN</v>
      </c>
      <c r="K303" t="str">
        <f>_xlfn.CONCAT(Table_Query_from_OCE_REP4[[#This Row],[FM NAME]],"/",Table_Query_from_OCE_REP4[[#This Row],[TO NAME]])</f>
        <v>MIAMI, FLORIDA/BARCELONA, SPAIN</v>
      </c>
      <c r="M303" t="s">
        <v>1864</v>
      </c>
      <c r="N303" t="s">
        <v>1865</v>
      </c>
      <c r="O303" t="s">
        <v>1349</v>
      </c>
    </row>
    <row r="304" spans="1:15" x14ac:dyDescent="0.35">
      <c r="A304" t="s">
        <v>3101</v>
      </c>
      <c r="B304" t="s">
        <v>3102</v>
      </c>
      <c r="C304" t="s">
        <v>290</v>
      </c>
      <c r="D304" s="17">
        <v>45387</v>
      </c>
      <c r="E304">
        <v>24</v>
      </c>
      <c r="F304" t="s">
        <v>26</v>
      </c>
      <c r="G304" t="str">
        <f>VLOOKUP(Table_Query_from_OCE_REP4[[#This Row],[FMPORT]],Table_Query_from_OCE_REP_1[],2,)</f>
        <v>MIAMI, FLORIDA</v>
      </c>
      <c r="H304" t="s">
        <v>88</v>
      </c>
      <c r="I304" t="str">
        <f>VLOOKUP(Table_Query_from_OCE_REP4[[#This Row],[TOPORT]],Table_Query_from_OCE_REP_1[[PCODE]:[PNAME]],2,)</f>
        <v>TRIESTE, ITALY</v>
      </c>
      <c r="J304" t="str">
        <f>_xlfn.CONCAT(Table_Query_from_OCE_REP4[[#This Row],[FMPORT]],"/",Table_Query_from_OCE_REP4[[#This Row],[TOPORT]])</f>
        <v>MIA/TRS</v>
      </c>
      <c r="K304" t="str">
        <f>_xlfn.CONCAT(Table_Query_from_OCE_REP4[[#This Row],[FM NAME]],"/",Table_Query_from_OCE_REP4[[#This Row],[TO NAME]])</f>
        <v>MIAMI, FLORIDA/TRIESTE, ITALY</v>
      </c>
      <c r="M304" t="s">
        <v>1866</v>
      </c>
      <c r="N304" t="s">
        <v>1867</v>
      </c>
      <c r="O304" t="s">
        <v>1408</v>
      </c>
    </row>
    <row r="305" spans="1:15" x14ac:dyDescent="0.35">
      <c r="A305" t="s">
        <v>3103</v>
      </c>
      <c r="B305" t="s">
        <v>3104</v>
      </c>
      <c r="C305" t="s">
        <v>290</v>
      </c>
      <c r="D305" s="17">
        <v>45387</v>
      </c>
      <c r="E305">
        <v>31</v>
      </c>
      <c r="F305" t="s">
        <v>26</v>
      </c>
      <c r="G305" t="str">
        <f>VLOOKUP(Table_Query_from_OCE_REP4[[#This Row],[FMPORT]],Table_Query_from_OCE_REP_1[],2,)</f>
        <v>MIAMI, FLORIDA</v>
      </c>
      <c r="H305" t="s">
        <v>48</v>
      </c>
      <c r="I305" t="str">
        <f>VLOOKUP(Table_Query_from_OCE_REP4[[#This Row],[TOPORT]],Table_Query_from_OCE_REP_1[[PCODE]:[PNAME]],2,)</f>
        <v>ROME (CIVITAVECCHIA), ITALY</v>
      </c>
      <c r="J305" t="str">
        <f>_xlfn.CONCAT(Table_Query_from_OCE_REP4[[#This Row],[FMPORT]],"/",Table_Query_from_OCE_REP4[[#This Row],[TOPORT]])</f>
        <v>MIA/CIV</v>
      </c>
      <c r="K305" t="str">
        <f>_xlfn.CONCAT(Table_Query_from_OCE_REP4[[#This Row],[FM NAME]],"/",Table_Query_from_OCE_REP4[[#This Row],[TO NAME]])</f>
        <v>MIAMI, FLORIDA/ROME (CIVITAVECCHIA), ITALY</v>
      </c>
      <c r="M305" t="s">
        <v>1868</v>
      </c>
      <c r="N305" t="s">
        <v>1869</v>
      </c>
      <c r="O305" t="s">
        <v>1349</v>
      </c>
    </row>
    <row r="306" spans="1:15" x14ac:dyDescent="0.35">
      <c r="A306" t="s">
        <v>3105</v>
      </c>
      <c r="B306" t="s">
        <v>453</v>
      </c>
      <c r="C306" t="s">
        <v>290</v>
      </c>
      <c r="D306" s="17">
        <v>45401</v>
      </c>
      <c r="E306">
        <v>10</v>
      </c>
      <c r="F306" t="s">
        <v>49</v>
      </c>
      <c r="G306" t="str">
        <f>VLOOKUP(Table_Query_from_OCE_REP4[[#This Row],[FMPORT]],Table_Query_from_OCE_REP_1[],2,)</f>
        <v>BARCELONA, SPAIN</v>
      </c>
      <c r="H306" t="s">
        <v>88</v>
      </c>
      <c r="I306" t="str">
        <f>VLOOKUP(Table_Query_from_OCE_REP4[[#This Row],[TOPORT]],Table_Query_from_OCE_REP_1[[PCODE]:[PNAME]],2,)</f>
        <v>TRIESTE, ITALY</v>
      </c>
      <c r="J306" t="str">
        <f>_xlfn.CONCAT(Table_Query_from_OCE_REP4[[#This Row],[FMPORT]],"/",Table_Query_from_OCE_REP4[[#This Row],[TOPORT]])</f>
        <v>BCN/TRS</v>
      </c>
      <c r="K306" t="str">
        <f>_xlfn.CONCAT(Table_Query_from_OCE_REP4[[#This Row],[FM NAME]],"/",Table_Query_from_OCE_REP4[[#This Row],[TO NAME]])</f>
        <v>BARCELONA, SPAIN/TRIESTE, ITALY</v>
      </c>
      <c r="M306" t="s">
        <v>4022</v>
      </c>
      <c r="N306" t="s">
        <v>4023</v>
      </c>
      <c r="O306" t="s">
        <v>1358</v>
      </c>
    </row>
    <row r="307" spans="1:15" x14ac:dyDescent="0.35">
      <c r="A307" t="s">
        <v>3106</v>
      </c>
      <c r="B307" t="s">
        <v>3107</v>
      </c>
      <c r="C307" t="s">
        <v>290</v>
      </c>
      <c r="D307" s="17">
        <v>45401</v>
      </c>
      <c r="E307">
        <v>17</v>
      </c>
      <c r="F307" t="s">
        <v>49</v>
      </c>
      <c r="G307" t="str">
        <f>VLOOKUP(Table_Query_from_OCE_REP4[[#This Row],[FMPORT]],Table_Query_from_OCE_REP_1[],2,)</f>
        <v>BARCELONA, SPAIN</v>
      </c>
      <c r="H307" t="s">
        <v>48</v>
      </c>
      <c r="I307" t="str">
        <f>VLOOKUP(Table_Query_from_OCE_REP4[[#This Row],[TOPORT]],Table_Query_from_OCE_REP_1[[PCODE]:[PNAME]],2,)</f>
        <v>ROME (CIVITAVECCHIA), ITALY</v>
      </c>
      <c r="J307" t="str">
        <f>_xlfn.CONCAT(Table_Query_from_OCE_REP4[[#This Row],[FMPORT]],"/",Table_Query_from_OCE_REP4[[#This Row],[TOPORT]])</f>
        <v>BCN/CIV</v>
      </c>
      <c r="K307" t="str">
        <f>_xlfn.CONCAT(Table_Query_from_OCE_REP4[[#This Row],[FM NAME]],"/",Table_Query_from_OCE_REP4[[#This Row],[TO NAME]])</f>
        <v>BARCELONA, SPAIN/ROME (CIVITAVECCHIA), ITALY</v>
      </c>
      <c r="M307" t="s">
        <v>1870</v>
      </c>
      <c r="N307" t="s">
        <v>1871</v>
      </c>
      <c r="O307" t="s">
        <v>1270</v>
      </c>
    </row>
    <row r="308" spans="1:15" x14ac:dyDescent="0.35">
      <c r="A308" t="s">
        <v>3108</v>
      </c>
      <c r="B308" t="s">
        <v>3109</v>
      </c>
      <c r="C308" t="s">
        <v>290</v>
      </c>
      <c r="D308" s="17">
        <v>45411</v>
      </c>
      <c r="E308">
        <v>7</v>
      </c>
      <c r="F308" t="s">
        <v>88</v>
      </c>
      <c r="G308" t="str">
        <f>VLOOKUP(Table_Query_from_OCE_REP4[[#This Row],[FMPORT]],Table_Query_from_OCE_REP_1[],2,)</f>
        <v>TRIESTE, ITALY</v>
      </c>
      <c r="H308" t="s">
        <v>48</v>
      </c>
      <c r="I308" t="str">
        <f>VLOOKUP(Table_Query_from_OCE_REP4[[#This Row],[TOPORT]],Table_Query_from_OCE_REP_1[[PCODE]:[PNAME]],2,)</f>
        <v>ROME (CIVITAVECCHIA), ITALY</v>
      </c>
      <c r="J308" t="str">
        <f>_xlfn.CONCAT(Table_Query_from_OCE_REP4[[#This Row],[FMPORT]],"/",Table_Query_from_OCE_REP4[[#This Row],[TOPORT]])</f>
        <v>TRS/CIV</v>
      </c>
      <c r="K308" t="str">
        <f>_xlfn.CONCAT(Table_Query_from_OCE_REP4[[#This Row],[FM NAME]],"/",Table_Query_from_OCE_REP4[[#This Row],[TO NAME]])</f>
        <v>TRIESTE, ITALY/ROME (CIVITAVECCHIA), ITALY</v>
      </c>
      <c r="M308" t="s">
        <v>676</v>
      </c>
      <c r="N308" t="s">
        <v>1872</v>
      </c>
      <c r="O308" t="s">
        <v>1462</v>
      </c>
    </row>
    <row r="309" spans="1:15" x14ac:dyDescent="0.35">
      <c r="A309" t="s">
        <v>3110</v>
      </c>
      <c r="B309" t="s">
        <v>3111</v>
      </c>
      <c r="C309" t="s">
        <v>290</v>
      </c>
      <c r="D309" s="17">
        <v>45411</v>
      </c>
      <c r="E309">
        <v>19</v>
      </c>
      <c r="F309" t="s">
        <v>88</v>
      </c>
      <c r="G309" t="str">
        <f>VLOOKUP(Table_Query_from_OCE_REP4[[#This Row],[FMPORT]],Table_Query_from_OCE_REP_1[],2,)</f>
        <v>TRIESTE, ITALY</v>
      </c>
      <c r="H309" t="s">
        <v>59</v>
      </c>
      <c r="I309" t="str">
        <f>VLOOKUP(Table_Query_from_OCE_REP4[[#This Row],[TOPORT]],Table_Query_from_OCE_REP_1[[PCODE]:[PNAME]],2,)</f>
        <v>LISBON, PORTUGAL</v>
      </c>
      <c r="J309" t="str">
        <f>_xlfn.CONCAT(Table_Query_from_OCE_REP4[[#This Row],[FMPORT]],"/",Table_Query_from_OCE_REP4[[#This Row],[TOPORT]])</f>
        <v>TRS/LIS</v>
      </c>
      <c r="K309" t="str">
        <f>_xlfn.CONCAT(Table_Query_from_OCE_REP4[[#This Row],[FM NAME]],"/",Table_Query_from_OCE_REP4[[#This Row],[TO NAME]])</f>
        <v>TRIESTE, ITALY/LISBON, PORTUGAL</v>
      </c>
      <c r="M309" t="s">
        <v>1873</v>
      </c>
      <c r="N309" t="s">
        <v>1874</v>
      </c>
      <c r="O309" t="s">
        <v>1518</v>
      </c>
    </row>
    <row r="310" spans="1:15" x14ac:dyDescent="0.35">
      <c r="A310" t="s">
        <v>3112</v>
      </c>
      <c r="B310" t="s">
        <v>3113</v>
      </c>
      <c r="C310" t="s">
        <v>290</v>
      </c>
      <c r="D310" s="17">
        <v>45411</v>
      </c>
      <c r="E310">
        <v>33</v>
      </c>
      <c r="F310" t="s">
        <v>88</v>
      </c>
      <c r="G310" t="str">
        <f>VLOOKUP(Table_Query_from_OCE_REP4[[#This Row],[FMPORT]],Table_Query_from_OCE_REP_1[],2,)</f>
        <v>TRIESTE, ITALY</v>
      </c>
      <c r="H310" t="s">
        <v>48</v>
      </c>
      <c r="I310" t="str">
        <f>VLOOKUP(Table_Query_from_OCE_REP4[[#This Row],[TOPORT]],Table_Query_from_OCE_REP_1[[PCODE]:[PNAME]],2,)</f>
        <v>ROME (CIVITAVECCHIA), ITALY</v>
      </c>
      <c r="J310" t="str">
        <f>_xlfn.CONCAT(Table_Query_from_OCE_REP4[[#This Row],[FMPORT]],"/",Table_Query_from_OCE_REP4[[#This Row],[TOPORT]])</f>
        <v>TRS/CIV</v>
      </c>
      <c r="K310" t="str">
        <f>_xlfn.CONCAT(Table_Query_from_OCE_REP4[[#This Row],[FM NAME]],"/",Table_Query_from_OCE_REP4[[#This Row],[TO NAME]])</f>
        <v>TRIESTE, ITALY/ROME (CIVITAVECCHIA), ITALY</v>
      </c>
      <c r="M310" t="s">
        <v>1875</v>
      </c>
      <c r="N310" t="s">
        <v>1876</v>
      </c>
      <c r="O310" t="s">
        <v>1340</v>
      </c>
    </row>
    <row r="311" spans="1:15" x14ac:dyDescent="0.35">
      <c r="A311" t="s">
        <v>3114</v>
      </c>
      <c r="B311" t="s">
        <v>3115</v>
      </c>
      <c r="C311" t="s">
        <v>290</v>
      </c>
      <c r="D311" s="17">
        <v>45411</v>
      </c>
      <c r="E311">
        <v>41</v>
      </c>
      <c r="F311" t="s">
        <v>55</v>
      </c>
      <c r="G311" t="str">
        <f>VLOOKUP(Table_Query_from_OCE_REP4[[#This Row],[FMPORT]],Table_Query_from_OCE_REP_1[],2,)</f>
        <v>VENICE, ITALY</v>
      </c>
      <c r="H311" t="s">
        <v>2795</v>
      </c>
      <c r="I311" t="str">
        <f>VLOOKUP(Table_Query_from_OCE_REP4[[#This Row],[TOPORT]],Table_Query_from_OCE_REP_1[[PCODE]:[PNAME]],2,)</f>
        <v>SANTA CRUZ DE TENERIFE, CANARY ISLANDS</v>
      </c>
      <c r="J311" t="str">
        <f>_xlfn.CONCAT(Table_Query_from_OCE_REP4[[#This Row],[FMPORT]],"/",Table_Query_from_OCE_REP4[[#This Row],[TOPORT]])</f>
        <v>VCE/TCI</v>
      </c>
      <c r="K311" t="str">
        <f>_xlfn.CONCAT(Table_Query_from_OCE_REP4[[#This Row],[FM NAME]],"/",Table_Query_from_OCE_REP4[[#This Row],[TO NAME]])</f>
        <v>VENICE, ITALY/SANTA CRUZ DE TENERIFE, CANARY ISLANDS</v>
      </c>
      <c r="M311" t="s">
        <v>1877</v>
      </c>
      <c r="N311" t="s">
        <v>1878</v>
      </c>
      <c r="O311" t="s">
        <v>1267</v>
      </c>
    </row>
    <row r="312" spans="1:15" x14ac:dyDescent="0.35">
      <c r="A312" t="s">
        <v>3116</v>
      </c>
      <c r="B312" t="s">
        <v>3117</v>
      </c>
      <c r="C312" t="s">
        <v>290</v>
      </c>
      <c r="D312" s="17">
        <v>45418</v>
      </c>
      <c r="E312">
        <v>12</v>
      </c>
      <c r="F312" t="s">
        <v>48</v>
      </c>
      <c r="G312" t="str">
        <f>VLOOKUP(Table_Query_from_OCE_REP4[[#This Row],[FMPORT]],Table_Query_from_OCE_REP_1[],2,)</f>
        <v>ROME (CIVITAVECCHIA), ITALY</v>
      </c>
      <c r="H312" t="s">
        <v>49</v>
      </c>
      <c r="I312" t="str">
        <f>VLOOKUP(Table_Query_from_OCE_REP4[[#This Row],[TOPORT]],Table_Query_from_OCE_REP_1[[PCODE]:[PNAME]],2,)</f>
        <v>BARCELONA, SPAIN</v>
      </c>
      <c r="J312" t="str">
        <f>_xlfn.CONCAT(Table_Query_from_OCE_REP4[[#This Row],[FMPORT]],"/",Table_Query_from_OCE_REP4[[#This Row],[TOPORT]])</f>
        <v>CIV/BCN</v>
      </c>
      <c r="K312" t="str">
        <f>_xlfn.CONCAT(Table_Query_from_OCE_REP4[[#This Row],[FM NAME]],"/",Table_Query_from_OCE_REP4[[#This Row],[TO NAME]])</f>
        <v>ROME (CIVITAVECCHIA), ITALY/BARCELONA, SPAIN</v>
      </c>
      <c r="M312" t="s">
        <v>1879</v>
      </c>
      <c r="N312" t="s">
        <v>1880</v>
      </c>
      <c r="O312" t="s">
        <v>1624</v>
      </c>
    </row>
    <row r="313" spans="1:15" x14ac:dyDescent="0.35">
      <c r="A313" t="s">
        <v>3118</v>
      </c>
      <c r="B313" t="s">
        <v>3119</v>
      </c>
      <c r="C313" t="s">
        <v>290</v>
      </c>
      <c r="D313" s="17">
        <v>45418</v>
      </c>
      <c r="E313">
        <v>26</v>
      </c>
      <c r="F313" t="s">
        <v>48</v>
      </c>
      <c r="G313" t="str">
        <f>VLOOKUP(Table_Query_from_OCE_REP4[[#This Row],[FMPORT]],Table_Query_from_OCE_REP_1[],2,)</f>
        <v>ROME (CIVITAVECCHIA), ITALY</v>
      </c>
      <c r="H313" t="s">
        <v>48</v>
      </c>
      <c r="I313" t="str">
        <f>VLOOKUP(Table_Query_from_OCE_REP4[[#This Row],[TOPORT]],Table_Query_from_OCE_REP_1[[PCODE]:[PNAME]],2,)</f>
        <v>ROME (CIVITAVECCHIA), ITALY</v>
      </c>
      <c r="J313" t="str">
        <f>_xlfn.CONCAT(Table_Query_from_OCE_REP4[[#This Row],[FMPORT]],"/",Table_Query_from_OCE_REP4[[#This Row],[TOPORT]])</f>
        <v>CIV/CIV</v>
      </c>
      <c r="K313" t="str">
        <f>_xlfn.CONCAT(Table_Query_from_OCE_REP4[[#This Row],[FM NAME]],"/",Table_Query_from_OCE_REP4[[#This Row],[TO NAME]])</f>
        <v>ROME (CIVITAVECCHIA), ITALY/ROME (CIVITAVECCHIA), ITALY</v>
      </c>
      <c r="M313" t="s">
        <v>1881</v>
      </c>
      <c r="N313" t="s">
        <v>1882</v>
      </c>
      <c r="O313" t="s">
        <v>1320</v>
      </c>
    </row>
    <row r="314" spans="1:15" x14ac:dyDescent="0.35">
      <c r="A314" t="s">
        <v>3120</v>
      </c>
      <c r="B314" t="s">
        <v>3121</v>
      </c>
      <c r="C314" t="s">
        <v>290</v>
      </c>
      <c r="D314" s="17">
        <v>45418</v>
      </c>
      <c r="E314">
        <v>34</v>
      </c>
      <c r="F314" t="s">
        <v>48</v>
      </c>
      <c r="G314" t="str">
        <f>VLOOKUP(Table_Query_from_OCE_REP4[[#This Row],[FMPORT]],Table_Query_from_OCE_REP_1[],2,)</f>
        <v>ROME (CIVITAVECCHIA), ITALY</v>
      </c>
      <c r="H314" t="s">
        <v>2795</v>
      </c>
      <c r="I314" t="str">
        <f>VLOOKUP(Table_Query_from_OCE_REP4[[#This Row],[TOPORT]],Table_Query_from_OCE_REP_1[[PCODE]:[PNAME]],2,)</f>
        <v>SANTA CRUZ DE TENERIFE, CANARY ISLANDS</v>
      </c>
      <c r="J314" t="str">
        <f>_xlfn.CONCAT(Table_Query_from_OCE_REP4[[#This Row],[FMPORT]],"/",Table_Query_from_OCE_REP4[[#This Row],[TOPORT]])</f>
        <v>CIV/TCI</v>
      </c>
      <c r="K314" t="str">
        <f>_xlfn.CONCAT(Table_Query_from_OCE_REP4[[#This Row],[FM NAME]],"/",Table_Query_from_OCE_REP4[[#This Row],[TO NAME]])</f>
        <v>ROME (CIVITAVECCHIA), ITALY/SANTA CRUZ DE TENERIFE, CANARY ISLANDS</v>
      </c>
      <c r="M314" t="s">
        <v>1883</v>
      </c>
      <c r="N314" t="s">
        <v>1884</v>
      </c>
      <c r="O314" t="s">
        <v>1284</v>
      </c>
    </row>
    <row r="315" spans="1:15" x14ac:dyDescent="0.35">
      <c r="A315" t="s">
        <v>3122</v>
      </c>
      <c r="B315" t="s">
        <v>4067</v>
      </c>
      <c r="C315" t="s">
        <v>290</v>
      </c>
      <c r="D315" s="17">
        <v>45430</v>
      </c>
      <c r="E315">
        <v>14</v>
      </c>
      <c r="F315" t="s">
        <v>49</v>
      </c>
      <c r="G315" t="str">
        <f>VLOOKUP(Table_Query_from_OCE_REP4[[#This Row],[FMPORT]],Table_Query_from_OCE_REP_1[],2,)</f>
        <v>BARCELONA, SPAIN</v>
      </c>
      <c r="H315" t="s">
        <v>48</v>
      </c>
      <c r="I315" t="str">
        <f>VLOOKUP(Table_Query_from_OCE_REP4[[#This Row],[TOPORT]],Table_Query_from_OCE_REP_1[[PCODE]:[PNAME]],2,)</f>
        <v>ROME (CIVITAVECCHIA), ITALY</v>
      </c>
      <c r="J315" t="str">
        <f>_xlfn.CONCAT(Table_Query_from_OCE_REP4[[#This Row],[FMPORT]],"/",Table_Query_from_OCE_REP4[[#This Row],[TOPORT]])</f>
        <v>BCN/CIV</v>
      </c>
      <c r="K315" t="str">
        <f>_xlfn.CONCAT(Table_Query_from_OCE_REP4[[#This Row],[FM NAME]],"/",Table_Query_from_OCE_REP4[[#This Row],[TO NAME]])</f>
        <v>BARCELONA, SPAIN/ROME (CIVITAVECCHIA), ITALY</v>
      </c>
      <c r="M315" t="s">
        <v>1885</v>
      </c>
      <c r="N315" t="s">
        <v>1886</v>
      </c>
      <c r="O315" t="s">
        <v>1462</v>
      </c>
    </row>
    <row r="316" spans="1:15" x14ac:dyDescent="0.35">
      <c r="A316" t="s">
        <v>3123</v>
      </c>
      <c r="B316" t="s">
        <v>3124</v>
      </c>
      <c r="C316" t="s">
        <v>290</v>
      </c>
      <c r="D316" s="17">
        <v>45430</v>
      </c>
      <c r="E316">
        <v>26</v>
      </c>
      <c r="F316" t="s">
        <v>49</v>
      </c>
      <c r="G316" t="str">
        <f>VLOOKUP(Table_Query_from_OCE_REP4[[#This Row],[FMPORT]],Table_Query_from_OCE_REP_1[],2,)</f>
        <v>BARCELONA, SPAIN</v>
      </c>
      <c r="H316" t="s">
        <v>59</v>
      </c>
      <c r="I316" t="str">
        <f>VLOOKUP(Table_Query_from_OCE_REP4[[#This Row],[TOPORT]],Table_Query_from_OCE_REP_1[[PCODE]:[PNAME]],2,)</f>
        <v>LISBON, PORTUGAL</v>
      </c>
      <c r="J316" t="str">
        <f>_xlfn.CONCAT(Table_Query_from_OCE_REP4[[#This Row],[FMPORT]],"/",Table_Query_from_OCE_REP4[[#This Row],[TOPORT]])</f>
        <v>BCN/LIS</v>
      </c>
      <c r="K316" t="str">
        <f>_xlfn.CONCAT(Table_Query_from_OCE_REP4[[#This Row],[FM NAME]],"/",Table_Query_from_OCE_REP4[[#This Row],[TO NAME]])</f>
        <v>BARCELONA, SPAIN/LISBON, PORTUGAL</v>
      </c>
      <c r="M316" t="s">
        <v>1887</v>
      </c>
      <c r="N316" t="s">
        <v>1888</v>
      </c>
      <c r="O316" t="s">
        <v>1349</v>
      </c>
    </row>
    <row r="317" spans="1:15" x14ac:dyDescent="0.35">
      <c r="A317" t="s">
        <v>3125</v>
      </c>
      <c r="B317" t="s">
        <v>3126</v>
      </c>
      <c r="C317" t="s">
        <v>290</v>
      </c>
      <c r="D317" s="17">
        <v>45440</v>
      </c>
      <c r="E317">
        <v>12</v>
      </c>
      <c r="F317" t="s">
        <v>1514</v>
      </c>
      <c r="G317" t="str">
        <f>VLOOKUP(Table_Query_from_OCE_REP4[[#This Row],[FMPORT]],Table_Query_from_OCE_REP_1[],2,)</f>
        <v>CAGLIARI (SARDINIA), ITALY</v>
      </c>
      <c r="H317" t="s">
        <v>2795</v>
      </c>
      <c r="I317" t="str">
        <f>VLOOKUP(Table_Query_from_OCE_REP4[[#This Row],[TOPORT]],Table_Query_from_OCE_REP_1[[PCODE]:[PNAME]],2,)</f>
        <v>SANTA CRUZ DE TENERIFE, CANARY ISLANDS</v>
      </c>
      <c r="J317" t="str">
        <f>_xlfn.CONCAT(Table_Query_from_OCE_REP4[[#This Row],[FMPORT]],"/",Table_Query_from_OCE_REP4[[#This Row],[TOPORT]])</f>
        <v>CAG/TCI</v>
      </c>
      <c r="K317" t="str">
        <f>_xlfn.CONCAT(Table_Query_from_OCE_REP4[[#This Row],[FM NAME]],"/",Table_Query_from_OCE_REP4[[#This Row],[TO NAME]])</f>
        <v>CAGLIARI (SARDINIA), ITALY/SANTA CRUZ DE TENERIFE, CANARY ISLANDS</v>
      </c>
      <c r="M317" t="s">
        <v>1889</v>
      </c>
      <c r="N317" t="s">
        <v>1890</v>
      </c>
      <c r="O317" t="s">
        <v>1270</v>
      </c>
    </row>
    <row r="318" spans="1:15" x14ac:dyDescent="0.35">
      <c r="A318" t="s">
        <v>3127</v>
      </c>
      <c r="B318" t="s">
        <v>3128</v>
      </c>
      <c r="C318" t="s">
        <v>290</v>
      </c>
      <c r="D318" s="17">
        <v>45444</v>
      </c>
      <c r="E318">
        <v>12</v>
      </c>
      <c r="F318" t="s">
        <v>48</v>
      </c>
      <c r="G318" t="str">
        <f>VLOOKUP(Table_Query_from_OCE_REP4[[#This Row],[FMPORT]],Table_Query_from_OCE_REP_1[],2,)</f>
        <v>ROME (CIVITAVECCHIA), ITALY</v>
      </c>
      <c r="H318" t="s">
        <v>59</v>
      </c>
      <c r="I318" t="str">
        <f>VLOOKUP(Table_Query_from_OCE_REP4[[#This Row],[TOPORT]],Table_Query_from_OCE_REP_1[[PCODE]:[PNAME]],2,)</f>
        <v>LISBON, PORTUGAL</v>
      </c>
      <c r="J318" t="str">
        <f>_xlfn.CONCAT(Table_Query_from_OCE_REP4[[#This Row],[FMPORT]],"/",Table_Query_from_OCE_REP4[[#This Row],[TOPORT]])</f>
        <v>CIV/LIS</v>
      </c>
      <c r="K318" t="str">
        <f>_xlfn.CONCAT(Table_Query_from_OCE_REP4[[#This Row],[FM NAME]],"/",Table_Query_from_OCE_REP4[[#This Row],[TO NAME]])</f>
        <v>ROME (CIVITAVECCHIA), ITALY/LISBON, PORTUGAL</v>
      </c>
      <c r="M318" t="s">
        <v>1891</v>
      </c>
      <c r="N318" t="s">
        <v>1892</v>
      </c>
      <c r="O318" t="s">
        <v>1320</v>
      </c>
    </row>
    <row r="319" spans="1:15" x14ac:dyDescent="0.35">
      <c r="A319" t="s">
        <v>3129</v>
      </c>
      <c r="B319" t="s">
        <v>3130</v>
      </c>
      <c r="C319" t="s">
        <v>290</v>
      </c>
      <c r="D319" s="17">
        <v>45444</v>
      </c>
      <c r="E319">
        <v>23</v>
      </c>
      <c r="F319" t="s">
        <v>48</v>
      </c>
      <c r="G319" t="str">
        <f>VLOOKUP(Table_Query_from_OCE_REP4[[#This Row],[FMPORT]],Table_Query_from_OCE_REP_1[],2,)</f>
        <v>ROME (CIVITAVECCHIA), ITALY</v>
      </c>
      <c r="H319" t="s">
        <v>75</v>
      </c>
      <c r="I319" t="str">
        <f>VLOOKUP(Table_Query_from_OCE_REP4[[#This Row],[TOPORT]],Table_Query_from_OCE_REP_1[[PCODE]:[PNAME]],2,)</f>
        <v>AMSTERDAM, NETHERLANDS</v>
      </c>
      <c r="J319" t="str">
        <f>_xlfn.CONCAT(Table_Query_from_OCE_REP4[[#This Row],[FMPORT]],"/",Table_Query_from_OCE_REP4[[#This Row],[TOPORT]])</f>
        <v>CIV/AMS</v>
      </c>
      <c r="K319" t="str">
        <f>_xlfn.CONCAT(Table_Query_from_OCE_REP4[[#This Row],[FM NAME]],"/",Table_Query_from_OCE_REP4[[#This Row],[TO NAME]])</f>
        <v>ROME (CIVITAVECCHIA), ITALY/AMSTERDAM, NETHERLANDS</v>
      </c>
      <c r="M319" t="s">
        <v>1893</v>
      </c>
      <c r="N319" t="s">
        <v>1894</v>
      </c>
      <c r="O319" t="s">
        <v>1895</v>
      </c>
    </row>
    <row r="320" spans="1:15" x14ac:dyDescent="0.35">
      <c r="A320" t="s">
        <v>3131</v>
      </c>
      <c r="B320" t="s">
        <v>348</v>
      </c>
      <c r="C320" t="s">
        <v>290</v>
      </c>
      <c r="D320" s="17">
        <v>45452</v>
      </c>
      <c r="E320">
        <v>7</v>
      </c>
      <c r="F320" t="s">
        <v>2795</v>
      </c>
      <c r="G320" t="str">
        <f>VLOOKUP(Table_Query_from_OCE_REP4[[#This Row],[FMPORT]],Table_Query_from_OCE_REP_1[],2,)</f>
        <v>SANTA CRUZ DE TENERIFE, CANARY ISLANDS</v>
      </c>
      <c r="H320" t="s">
        <v>69</v>
      </c>
      <c r="I320" t="str">
        <f>VLOOKUP(Table_Query_from_OCE_REP4[[#This Row],[TOPORT]],Table_Query_from_OCE_REP_1[[PCODE]:[PNAME]],2,)</f>
        <v>BILBAO, SPAIN</v>
      </c>
      <c r="J320" t="str">
        <f>_xlfn.CONCAT(Table_Query_from_OCE_REP4[[#This Row],[FMPORT]],"/",Table_Query_from_OCE_REP4[[#This Row],[TOPORT]])</f>
        <v>TCI/BIO</v>
      </c>
      <c r="K320" t="str">
        <f>_xlfn.CONCAT(Table_Query_from_OCE_REP4[[#This Row],[FM NAME]],"/",Table_Query_from_OCE_REP4[[#This Row],[TO NAME]])</f>
        <v>SANTA CRUZ DE TENERIFE, CANARY ISLANDS/BILBAO, SPAIN</v>
      </c>
      <c r="M320" t="s">
        <v>1896</v>
      </c>
      <c r="N320" t="s">
        <v>1897</v>
      </c>
      <c r="O320" t="s">
        <v>1898</v>
      </c>
    </row>
    <row r="321" spans="1:15" x14ac:dyDescent="0.35">
      <c r="A321" t="s">
        <v>3132</v>
      </c>
      <c r="B321" t="s">
        <v>3133</v>
      </c>
      <c r="C321" t="s">
        <v>290</v>
      </c>
      <c r="D321" s="17">
        <v>45456</v>
      </c>
      <c r="E321">
        <v>11</v>
      </c>
      <c r="F321" t="s">
        <v>59</v>
      </c>
      <c r="G321" t="str">
        <f>VLOOKUP(Table_Query_from_OCE_REP4[[#This Row],[FMPORT]],Table_Query_from_OCE_REP_1[],2,)</f>
        <v>LISBON, PORTUGAL</v>
      </c>
      <c r="H321" t="s">
        <v>75</v>
      </c>
      <c r="I321" t="str">
        <f>VLOOKUP(Table_Query_from_OCE_REP4[[#This Row],[TOPORT]],Table_Query_from_OCE_REP_1[[PCODE]:[PNAME]],2,)</f>
        <v>AMSTERDAM, NETHERLANDS</v>
      </c>
      <c r="J321" t="str">
        <f>_xlfn.CONCAT(Table_Query_from_OCE_REP4[[#This Row],[FMPORT]],"/",Table_Query_from_OCE_REP4[[#This Row],[TOPORT]])</f>
        <v>LIS/AMS</v>
      </c>
      <c r="K321" t="str">
        <f>_xlfn.CONCAT(Table_Query_from_OCE_REP4[[#This Row],[FM NAME]],"/",Table_Query_from_OCE_REP4[[#This Row],[TO NAME]])</f>
        <v>LISBON, PORTUGAL/AMSTERDAM, NETHERLANDS</v>
      </c>
      <c r="M321" t="s">
        <v>3643</v>
      </c>
      <c r="N321" t="s">
        <v>3644</v>
      </c>
      <c r="O321" t="s">
        <v>1491</v>
      </c>
    </row>
    <row r="322" spans="1:15" x14ac:dyDescent="0.35">
      <c r="A322" t="s">
        <v>3134</v>
      </c>
      <c r="B322" t="s">
        <v>3135</v>
      </c>
      <c r="C322" t="s">
        <v>290</v>
      </c>
      <c r="D322" s="17">
        <v>45456</v>
      </c>
      <c r="E322">
        <v>23</v>
      </c>
      <c r="F322" t="s">
        <v>59</v>
      </c>
      <c r="G322" t="str">
        <f>VLOOKUP(Table_Query_from_OCE_REP4[[#This Row],[FMPORT]],Table_Query_from_OCE_REP_1[],2,)</f>
        <v>LISBON, PORTUGAL</v>
      </c>
      <c r="H322" t="s">
        <v>73</v>
      </c>
      <c r="I322" t="str">
        <f>VLOOKUP(Table_Query_from_OCE_REP4[[#This Row],[TOPORT]],Table_Query_from_OCE_REP_1[[PCODE]:[PNAME]],2,)</f>
        <v>OSLO, NORWAY</v>
      </c>
      <c r="J322" t="str">
        <f>_xlfn.CONCAT(Table_Query_from_OCE_REP4[[#This Row],[FMPORT]],"/",Table_Query_from_OCE_REP4[[#This Row],[TOPORT]])</f>
        <v>LIS/OSL</v>
      </c>
      <c r="K322" t="str">
        <f>_xlfn.CONCAT(Table_Query_from_OCE_REP4[[#This Row],[FM NAME]],"/",Table_Query_from_OCE_REP4[[#This Row],[TO NAME]])</f>
        <v>LISBON, PORTUGAL/OSLO, NORWAY</v>
      </c>
      <c r="M322" t="s">
        <v>1899</v>
      </c>
      <c r="N322" t="s">
        <v>1900</v>
      </c>
      <c r="O322" t="s">
        <v>1281</v>
      </c>
    </row>
    <row r="323" spans="1:15" x14ac:dyDescent="0.35">
      <c r="A323" t="s">
        <v>3136</v>
      </c>
      <c r="B323" t="s">
        <v>342</v>
      </c>
      <c r="C323" t="s">
        <v>290</v>
      </c>
      <c r="D323" s="17">
        <v>45459</v>
      </c>
      <c r="E323">
        <v>10</v>
      </c>
      <c r="F323" t="s">
        <v>69</v>
      </c>
      <c r="G323" t="str">
        <f>VLOOKUP(Table_Query_from_OCE_REP4[[#This Row],[FMPORT]],Table_Query_from_OCE_REP_1[],2,)</f>
        <v>BILBAO, SPAIN</v>
      </c>
      <c r="H323" t="s">
        <v>1359</v>
      </c>
      <c r="I323" t="str">
        <f>VLOOKUP(Table_Query_from_OCE_REP4[[#This Row],[TOPORT]],Table_Query_from_OCE_REP_1[[PCODE]:[PNAME]],2,)</f>
        <v>ANTWERP, BELGIUM</v>
      </c>
      <c r="J323" t="str">
        <f>_xlfn.CONCAT(Table_Query_from_OCE_REP4[[#This Row],[FMPORT]],"/",Table_Query_from_OCE_REP4[[#This Row],[TOPORT]])</f>
        <v>BIO/ANR</v>
      </c>
      <c r="K323" t="str">
        <f>_xlfn.CONCAT(Table_Query_from_OCE_REP4[[#This Row],[FM NAME]],"/",Table_Query_from_OCE_REP4[[#This Row],[TO NAME]])</f>
        <v>BILBAO, SPAIN/ANTWERP, BELGIUM</v>
      </c>
      <c r="M323" t="s">
        <v>1901</v>
      </c>
      <c r="N323" t="s">
        <v>1902</v>
      </c>
      <c r="O323" t="s">
        <v>1379</v>
      </c>
    </row>
    <row r="324" spans="1:15" x14ac:dyDescent="0.35">
      <c r="A324" t="s">
        <v>3137</v>
      </c>
      <c r="B324" t="s">
        <v>3138</v>
      </c>
      <c r="C324" t="s">
        <v>290</v>
      </c>
      <c r="D324" s="17">
        <v>45467</v>
      </c>
      <c r="E324">
        <v>12</v>
      </c>
      <c r="F324" t="s">
        <v>75</v>
      </c>
      <c r="G324" t="str">
        <f>VLOOKUP(Table_Query_from_OCE_REP4[[#This Row],[FMPORT]],Table_Query_from_OCE_REP_1[],2,)</f>
        <v>AMSTERDAM, NETHERLANDS</v>
      </c>
      <c r="H324" t="s">
        <v>73</v>
      </c>
      <c r="I324" t="str">
        <f>VLOOKUP(Table_Query_from_OCE_REP4[[#This Row],[TOPORT]],Table_Query_from_OCE_REP_1[[PCODE]:[PNAME]],2,)</f>
        <v>OSLO, NORWAY</v>
      </c>
      <c r="J324" t="str">
        <f>_xlfn.CONCAT(Table_Query_from_OCE_REP4[[#This Row],[FMPORT]],"/",Table_Query_from_OCE_REP4[[#This Row],[TOPORT]])</f>
        <v>AMS/OSL</v>
      </c>
      <c r="K324" t="str">
        <f>_xlfn.CONCAT(Table_Query_from_OCE_REP4[[#This Row],[FM NAME]],"/",Table_Query_from_OCE_REP4[[#This Row],[TO NAME]])</f>
        <v>AMSTERDAM, NETHERLANDS/OSLO, NORWAY</v>
      </c>
      <c r="M324" t="s">
        <v>1903</v>
      </c>
      <c r="N324" t="s">
        <v>1904</v>
      </c>
      <c r="O324" t="s">
        <v>1281</v>
      </c>
    </row>
    <row r="325" spans="1:15" x14ac:dyDescent="0.35">
      <c r="A325" t="s">
        <v>3139</v>
      </c>
      <c r="B325" t="s">
        <v>3140</v>
      </c>
      <c r="C325" t="s">
        <v>290</v>
      </c>
      <c r="D325" s="17">
        <v>45467</v>
      </c>
      <c r="E325">
        <v>22</v>
      </c>
      <c r="F325" t="s">
        <v>75</v>
      </c>
      <c r="G325" t="str">
        <f>VLOOKUP(Table_Query_from_OCE_REP4[[#This Row],[FMPORT]],Table_Query_from_OCE_REP_1[],2,)</f>
        <v>AMSTERDAM, NETHERLANDS</v>
      </c>
      <c r="H325" t="s">
        <v>60</v>
      </c>
      <c r="I325" t="str">
        <f>VLOOKUP(Table_Query_from_OCE_REP4[[#This Row],[TOPORT]],Table_Query_from_OCE_REP_1[[PCODE]:[PNAME]],2,)</f>
        <v>LONDON (SOUTHAMPTON), UK</v>
      </c>
      <c r="J325" t="str">
        <f>_xlfn.CONCAT(Table_Query_from_OCE_REP4[[#This Row],[FMPORT]],"/",Table_Query_from_OCE_REP4[[#This Row],[TOPORT]])</f>
        <v>AMS/SOU</v>
      </c>
      <c r="K325" t="str">
        <f>_xlfn.CONCAT(Table_Query_from_OCE_REP4[[#This Row],[FM NAME]],"/",Table_Query_from_OCE_REP4[[#This Row],[TO NAME]])</f>
        <v>AMSTERDAM, NETHERLANDS/LONDON (SOUTHAMPTON), UK</v>
      </c>
      <c r="M325" t="s">
        <v>355</v>
      </c>
      <c r="N325" t="s">
        <v>3747</v>
      </c>
      <c r="O325" t="s">
        <v>1353</v>
      </c>
    </row>
    <row r="326" spans="1:15" x14ac:dyDescent="0.35">
      <c r="A326" t="s">
        <v>3141</v>
      </c>
      <c r="B326" t="s">
        <v>428</v>
      </c>
      <c r="C326" t="s">
        <v>290</v>
      </c>
      <c r="D326" s="17">
        <v>45469</v>
      </c>
      <c r="E326">
        <v>10</v>
      </c>
      <c r="F326" t="s">
        <v>1359</v>
      </c>
      <c r="G326" t="str">
        <f>VLOOKUP(Table_Query_from_OCE_REP4[[#This Row],[FMPORT]],Table_Query_from_OCE_REP_1[],2,)</f>
        <v>ANTWERP, BELGIUM</v>
      </c>
      <c r="H326" t="s">
        <v>73</v>
      </c>
      <c r="I326" t="str">
        <f>VLOOKUP(Table_Query_from_OCE_REP4[[#This Row],[TOPORT]],Table_Query_from_OCE_REP_1[[PCODE]:[PNAME]],2,)</f>
        <v>OSLO, NORWAY</v>
      </c>
      <c r="J326" t="str">
        <f>_xlfn.CONCAT(Table_Query_from_OCE_REP4[[#This Row],[FMPORT]],"/",Table_Query_from_OCE_REP4[[#This Row],[TOPORT]])</f>
        <v>ANR/OSL</v>
      </c>
      <c r="K326" t="str">
        <f>_xlfn.CONCAT(Table_Query_from_OCE_REP4[[#This Row],[FM NAME]],"/",Table_Query_from_OCE_REP4[[#This Row],[TO NAME]])</f>
        <v>ANTWERP, BELGIUM/OSLO, NORWAY</v>
      </c>
      <c r="M326" t="s">
        <v>1905</v>
      </c>
      <c r="N326" t="s">
        <v>1906</v>
      </c>
      <c r="O326" t="s">
        <v>1281</v>
      </c>
    </row>
    <row r="327" spans="1:15" x14ac:dyDescent="0.35">
      <c r="A327" t="s">
        <v>3142</v>
      </c>
      <c r="B327" t="s">
        <v>3143</v>
      </c>
      <c r="C327" t="s">
        <v>290</v>
      </c>
      <c r="D327" s="17">
        <v>45469</v>
      </c>
      <c r="E327">
        <v>20</v>
      </c>
      <c r="F327" t="s">
        <v>1359</v>
      </c>
      <c r="G327" t="str">
        <f>VLOOKUP(Table_Query_from_OCE_REP4[[#This Row],[FMPORT]],Table_Query_from_OCE_REP_1[],2,)</f>
        <v>ANTWERP, BELGIUM</v>
      </c>
      <c r="H327" t="s">
        <v>60</v>
      </c>
      <c r="I327" t="str">
        <f>VLOOKUP(Table_Query_from_OCE_REP4[[#This Row],[TOPORT]],Table_Query_from_OCE_REP_1[[PCODE]:[PNAME]],2,)</f>
        <v>LONDON (SOUTHAMPTON), UK</v>
      </c>
      <c r="J327" t="str">
        <f>_xlfn.CONCAT(Table_Query_from_OCE_REP4[[#This Row],[FMPORT]],"/",Table_Query_from_OCE_REP4[[#This Row],[TOPORT]])</f>
        <v>ANR/SOU</v>
      </c>
      <c r="K327" t="str">
        <f>_xlfn.CONCAT(Table_Query_from_OCE_REP4[[#This Row],[FM NAME]],"/",Table_Query_from_OCE_REP4[[#This Row],[TO NAME]])</f>
        <v>ANTWERP, BELGIUM/LONDON (SOUTHAMPTON), UK</v>
      </c>
      <c r="M327" t="s">
        <v>1907</v>
      </c>
      <c r="N327" t="s">
        <v>1908</v>
      </c>
      <c r="O327" t="s">
        <v>1290</v>
      </c>
    </row>
    <row r="328" spans="1:15" x14ac:dyDescent="0.35">
      <c r="A328" t="s">
        <v>3144</v>
      </c>
      <c r="B328" t="s">
        <v>3145</v>
      </c>
      <c r="C328" t="s">
        <v>290</v>
      </c>
      <c r="D328" s="17">
        <v>45479</v>
      </c>
      <c r="E328">
        <v>10</v>
      </c>
      <c r="F328" t="s">
        <v>73</v>
      </c>
      <c r="G328" t="str">
        <f>VLOOKUP(Table_Query_from_OCE_REP4[[#This Row],[FMPORT]],Table_Query_from_OCE_REP_1[],2,)</f>
        <v>OSLO, NORWAY</v>
      </c>
      <c r="H328" t="s">
        <v>60</v>
      </c>
      <c r="I328" t="str">
        <f>VLOOKUP(Table_Query_from_OCE_REP4[[#This Row],[TOPORT]],Table_Query_from_OCE_REP_1[[PCODE]:[PNAME]],2,)</f>
        <v>LONDON (SOUTHAMPTON), UK</v>
      </c>
      <c r="J328" t="str">
        <f>_xlfn.CONCAT(Table_Query_from_OCE_REP4[[#This Row],[FMPORT]],"/",Table_Query_from_OCE_REP4[[#This Row],[TOPORT]])</f>
        <v>OSL/SOU</v>
      </c>
      <c r="K328" t="str">
        <f>_xlfn.CONCAT(Table_Query_from_OCE_REP4[[#This Row],[FM NAME]],"/",Table_Query_from_OCE_REP4[[#This Row],[TO NAME]])</f>
        <v>OSLO, NORWAY/LONDON (SOUTHAMPTON), UK</v>
      </c>
      <c r="M328" t="s">
        <v>1909</v>
      </c>
      <c r="N328" t="s">
        <v>1910</v>
      </c>
      <c r="O328" t="s">
        <v>1281</v>
      </c>
    </row>
    <row r="329" spans="1:15" x14ac:dyDescent="0.35">
      <c r="A329" t="s">
        <v>3146</v>
      </c>
      <c r="B329" t="s">
        <v>3147</v>
      </c>
      <c r="C329" t="s">
        <v>290</v>
      </c>
      <c r="D329" s="17">
        <v>45479</v>
      </c>
      <c r="E329">
        <v>20</v>
      </c>
      <c r="F329" t="s">
        <v>73</v>
      </c>
      <c r="G329" t="str">
        <f>VLOOKUP(Table_Query_from_OCE_REP4[[#This Row],[FMPORT]],Table_Query_from_OCE_REP_1[],2,)</f>
        <v>OSLO, NORWAY</v>
      </c>
      <c r="H329" t="s">
        <v>56</v>
      </c>
      <c r="I329" t="str">
        <f>VLOOKUP(Table_Query_from_OCE_REP4[[#This Row],[TOPORT]],Table_Query_from_OCE_REP_1[[PCODE]:[PNAME]],2,)</f>
        <v>COPENHAGEN, DENMARK</v>
      </c>
      <c r="J329" t="str">
        <f>_xlfn.CONCAT(Table_Query_from_OCE_REP4[[#This Row],[FMPORT]],"/",Table_Query_from_OCE_REP4[[#This Row],[TOPORT]])</f>
        <v>OSL/CPH</v>
      </c>
      <c r="K329" t="str">
        <f>_xlfn.CONCAT(Table_Query_from_OCE_REP4[[#This Row],[FM NAME]],"/",Table_Query_from_OCE_REP4[[#This Row],[TO NAME]])</f>
        <v>OSLO, NORWAY/COPENHAGEN, DENMARK</v>
      </c>
      <c r="M329" t="s">
        <v>1001</v>
      </c>
      <c r="N329" t="s">
        <v>1911</v>
      </c>
      <c r="O329" t="s">
        <v>1482</v>
      </c>
    </row>
    <row r="330" spans="1:15" x14ac:dyDescent="0.35">
      <c r="A330" t="s">
        <v>3148</v>
      </c>
      <c r="B330" t="s">
        <v>3149</v>
      </c>
      <c r="C330" t="s">
        <v>290</v>
      </c>
      <c r="D330" s="17">
        <v>45489</v>
      </c>
      <c r="E330">
        <v>10</v>
      </c>
      <c r="F330" t="s">
        <v>60</v>
      </c>
      <c r="G330" t="str">
        <f>VLOOKUP(Table_Query_from_OCE_REP4[[#This Row],[FMPORT]],Table_Query_from_OCE_REP_1[],2,)</f>
        <v>LONDON (SOUTHAMPTON), UK</v>
      </c>
      <c r="H330" t="s">
        <v>56</v>
      </c>
      <c r="I330" t="str">
        <f>VLOOKUP(Table_Query_from_OCE_REP4[[#This Row],[TOPORT]],Table_Query_from_OCE_REP_1[[PCODE]:[PNAME]],2,)</f>
        <v>COPENHAGEN, DENMARK</v>
      </c>
      <c r="J330" t="str">
        <f>_xlfn.CONCAT(Table_Query_from_OCE_REP4[[#This Row],[FMPORT]],"/",Table_Query_from_OCE_REP4[[#This Row],[TOPORT]])</f>
        <v>SOU/CPH</v>
      </c>
      <c r="K330" t="str">
        <f>_xlfn.CONCAT(Table_Query_from_OCE_REP4[[#This Row],[FM NAME]],"/",Table_Query_from_OCE_REP4[[#This Row],[TO NAME]])</f>
        <v>LONDON (SOUTHAMPTON), UK/COPENHAGEN, DENMARK</v>
      </c>
      <c r="M330" t="s">
        <v>1912</v>
      </c>
      <c r="N330" t="s">
        <v>1913</v>
      </c>
      <c r="O330" t="s">
        <v>1259</v>
      </c>
    </row>
    <row r="331" spans="1:15" x14ac:dyDescent="0.35">
      <c r="A331" t="s">
        <v>3150</v>
      </c>
      <c r="B331" t="s">
        <v>3151</v>
      </c>
      <c r="C331" t="s">
        <v>290</v>
      </c>
      <c r="D331" s="17">
        <v>45489</v>
      </c>
      <c r="E331">
        <v>44</v>
      </c>
      <c r="F331" t="s">
        <v>60</v>
      </c>
      <c r="G331" t="str">
        <f>VLOOKUP(Table_Query_from_OCE_REP4[[#This Row],[FMPORT]],Table_Query_from_OCE_REP_1[],2,)</f>
        <v>LONDON (SOUTHAMPTON), UK</v>
      </c>
      <c r="H331" t="s">
        <v>60</v>
      </c>
      <c r="I331" t="str">
        <f>VLOOKUP(Table_Query_from_OCE_REP4[[#This Row],[TOPORT]],Table_Query_from_OCE_REP_1[[PCODE]:[PNAME]],2,)</f>
        <v>LONDON (SOUTHAMPTON), UK</v>
      </c>
      <c r="J331" t="str">
        <f>_xlfn.CONCAT(Table_Query_from_OCE_REP4[[#This Row],[FMPORT]],"/",Table_Query_from_OCE_REP4[[#This Row],[TOPORT]])</f>
        <v>SOU/SOU</v>
      </c>
      <c r="K331" t="str">
        <f>_xlfn.CONCAT(Table_Query_from_OCE_REP4[[#This Row],[FM NAME]],"/",Table_Query_from_OCE_REP4[[#This Row],[TO NAME]])</f>
        <v>LONDON (SOUTHAMPTON), UK/LONDON (SOUTHAMPTON), UK</v>
      </c>
      <c r="M331" t="s">
        <v>1914</v>
      </c>
      <c r="N331" t="s">
        <v>1915</v>
      </c>
      <c r="O331" t="s">
        <v>1259</v>
      </c>
    </row>
    <row r="332" spans="1:15" x14ac:dyDescent="0.35">
      <c r="A332" t="s">
        <v>3152</v>
      </c>
      <c r="B332" t="s">
        <v>3153</v>
      </c>
      <c r="C332" t="s">
        <v>290</v>
      </c>
      <c r="D332" s="17">
        <v>45499</v>
      </c>
      <c r="E332">
        <v>10</v>
      </c>
      <c r="F332" t="s">
        <v>56</v>
      </c>
      <c r="G332" t="str">
        <f>VLOOKUP(Table_Query_from_OCE_REP4[[#This Row],[FMPORT]],Table_Query_from_OCE_REP_1[],2,)</f>
        <v>COPENHAGEN, DENMARK</v>
      </c>
      <c r="H332" t="s">
        <v>2839</v>
      </c>
      <c r="I332" t="str">
        <f>VLOOKUP(Table_Query_from_OCE_REP4[[#This Row],[TOPORT]],Table_Query_from_OCE_REP_1[[PCODE]:[PNAME]],2,)</f>
        <v>TROMSO, NORWAY</v>
      </c>
      <c r="J332" t="str">
        <f>_xlfn.CONCAT(Table_Query_from_OCE_REP4[[#This Row],[FMPORT]],"/",Table_Query_from_OCE_REP4[[#This Row],[TOPORT]])</f>
        <v>CPH/TRO</v>
      </c>
      <c r="K332" t="str">
        <f>_xlfn.CONCAT(Table_Query_from_OCE_REP4[[#This Row],[FM NAME]],"/",Table_Query_from_OCE_REP4[[#This Row],[TO NAME]])</f>
        <v>COPENHAGEN, DENMARK/TROMSO, NORWAY</v>
      </c>
      <c r="M332" t="s">
        <v>1916</v>
      </c>
      <c r="N332" t="s">
        <v>1917</v>
      </c>
      <c r="O332" t="s">
        <v>1382</v>
      </c>
    </row>
    <row r="333" spans="1:15" x14ac:dyDescent="0.35">
      <c r="A333" t="s">
        <v>3154</v>
      </c>
      <c r="B333" t="s">
        <v>3155</v>
      </c>
      <c r="C333" t="s">
        <v>290</v>
      </c>
      <c r="D333" s="17">
        <v>45499</v>
      </c>
      <c r="E333">
        <v>25</v>
      </c>
      <c r="F333" t="s">
        <v>56</v>
      </c>
      <c r="G333" t="str">
        <f>VLOOKUP(Table_Query_from_OCE_REP4[[#This Row],[FMPORT]],Table_Query_from_OCE_REP_1[],2,)</f>
        <v>COPENHAGEN, DENMARK</v>
      </c>
      <c r="H333" t="s">
        <v>62</v>
      </c>
      <c r="I333" t="str">
        <f>VLOOKUP(Table_Query_from_OCE_REP4[[#This Row],[TOPORT]],Table_Query_from_OCE_REP_1[[PCODE]:[PNAME]],2,)</f>
        <v>REYKJAVIK, ICELAND</v>
      </c>
      <c r="J333" t="str">
        <f>_xlfn.CONCAT(Table_Query_from_OCE_REP4[[#This Row],[FMPORT]],"/",Table_Query_from_OCE_REP4[[#This Row],[TOPORT]])</f>
        <v>CPH/REK</v>
      </c>
      <c r="K333" t="str">
        <f>_xlfn.CONCAT(Table_Query_from_OCE_REP4[[#This Row],[FM NAME]],"/",Table_Query_from_OCE_REP4[[#This Row],[TO NAME]])</f>
        <v>COPENHAGEN, DENMARK/REYKJAVIK, ICELAND</v>
      </c>
      <c r="M333" t="s">
        <v>1918</v>
      </c>
      <c r="N333" t="s">
        <v>1919</v>
      </c>
      <c r="O333" t="s">
        <v>1382</v>
      </c>
    </row>
    <row r="334" spans="1:15" x14ac:dyDescent="0.35">
      <c r="A334" t="s">
        <v>3156</v>
      </c>
      <c r="B334" t="s">
        <v>3157</v>
      </c>
      <c r="C334" t="s">
        <v>290</v>
      </c>
      <c r="D334" s="17">
        <v>45499</v>
      </c>
      <c r="E334">
        <v>34</v>
      </c>
      <c r="F334" t="s">
        <v>56</v>
      </c>
      <c r="G334" t="str">
        <f>VLOOKUP(Table_Query_from_OCE_REP4[[#This Row],[FMPORT]],Table_Query_from_OCE_REP_1[],2,)</f>
        <v>COPENHAGEN, DENMARK</v>
      </c>
      <c r="H334" t="s">
        <v>60</v>
      </c>
      <c r="I334" t="str">
        <f>VLOOKUP(Table_Query_from_OCE_REP4[[#This Row],[TOPORT]],Table_Query_from_OCE_REP_1[[PCODE]:[PNAME]],2,)</f>
        <v>LONDON (SOUTHAMPTON), UK</v>
      </c>
      <c r="J334" t="str">
        <f>_xlfn.CONCAT(Table_Query_from_OCE_REP4[[#This Row],[FMPORT]],"/",Table_Query_from_OCE_REP4[[#This Row],[TOPORT]])</f>
        <v>CPH/SOU</v>
      </c>
      <c r="K334" t="str">
        <f>_xlfn.CONCAT(Table_Query_from_OCE_REP4[[#This Row],[FM NAME]],"/",Table_Query_from_OCE_REP4[[#This Row],[TO NAME]])</f>
        <v>COPENHAGEN, DENMARK/LONDON (SOUTHAMPTON), UK</v>
      </c>
      <c r="M334" t="s">
        <v>1920</v>
      </c>
      <c r="N334" t="s">
        <v>1921</v>
      </c>
      <c r="O334" t="s">
        <v>1606</v>
      </c>
    </row>
    <row r="335" spans="1:15" x14ac:dyDescent="0.35">
      <c r="A335" t="s">
        <v>3158</v>
      </c>
      <c r="B335" t="s">
        <v>3159</v>
      </c>
      <c r="C335" t="s">
        <v>290</v>
      </c>
      <c r="D335" s="17">
        <v>45509</v>
      </c>
      <c r="E335">
        <v>15</v>
      </c>
      <c r="F335" t="s">
        <v>2839</v>
      </c>
      <c r="G335" t="str">
        <f>VLOOKUP(Table_Query_from_OCE_REP4[[#This Row],[FMPORT]],Table_Query_from_OCE_REP_1[],2,)</f>
        <v>TROMSO, NORWAY</v>
      </c>
      <c r="H335" t="s">
        <v>62</v>
      </c>
      <c r="I335" t="str">
        <f>VLOOKUP(Table_Query_from_OCE_REP4[[#This Row],[TOPORT]],Table_Query_from_OCE_REP_1[[PCODE]:[PNAME]],2,)</f>
        <v>REYKJAVIK, ICELAND</v>
      </c>
      <c r="J335" t="str">
        <f>_xlfn.CONCAT(Table_Query_from_OCE_REP4[[#This Row],[FMPORT]],"/",Table_Query_from_OCE_REP4[[#This Row],[TOPORT]])</f>
        <v>TRO/REK</v>
      </c>
      <c r="K335" t="str">
        <f>_xlfn.CONCAT(Table_Query_from_OCE_REP4[[#This Row],[FM NAME]],"/",Table_Query_from_OCE_REP4[[#This Row],[TO NAME]])</f>
        <v>TROMSO, NORWAY/REYKJAVIK, ICELAND</v>
      </c>
      <c r="M335" t="s">
        <v>1922</v>
      </c>
      <c r="N335" t="s">
        <v>1923</v>
      </c>
      <c r="O335" t="s">
        <v>1284</v>
      </c>
    </row>
    <row r="336" spans="1:15" x14ac:dyDescent="0.35">
      <c r="A336" t="s">
        <v>3160</v>
      </c>
      <c r="B336" t="s">
        <v>3161</v>
      </c>
      <c r="C336" t="s">
        <v>290</v>
      </c>
      <c r="D336" s="17">
        <v>45523</v>
      </c>
      <c r="E336">
        <v>10</v>
      </c>
      <c r="F336" t="s">
        <v>62</v>
      </c>
      <c r="G336" t="str">
        <f>VLOOKUP(Table_Query_from_OCE_REP4[[#This Row],[FMPORT]],Table_Query_from_OCE_REP_1[],2,)</f>
        <v>REYKJAVIK, ICELAND</v>
      </c>
      <c r="H336" t="s">
        <v>60</v>
      </c>
      <c r="I336" t="str">
        <f>VLOOKUP(Table_Query_from_OCE_REP4[[#This Row],[TOPORT]],Table_Query_from_OCE_REP_1[[PCODE]:[PNAME]],2,)</f>
        <v>LONDON (SOUTHAMPTON), UK</v>
      </c>
      <c r="J336" t="str">
        <f>_xlfn.CONCAT(Table_Query_from_OCE_REP4[[#This Row],[FMPORT]],"/",Table_Query_from_OCE_REP4[[#This Row],[TOPORT]])</f>
        <v>REK/SOU</v>
      </c>
      <c r="K336" t="str">
        <f>_xlfn.CONCAT(Table_Query_from_OCE_REP4[[#This Row],[FM NAME]],"/",Table_Query_from_OCE_REP4[[#This Row],[TO NAME]])</f>
        <v>REYKJAVIK, ICELAND/LONDON (SOUTHAMPTON), UK</v>
      </c>
      <c r="M336" t="s">
        <v>1924</v>
      </c>
      <c r="N336" t="s">
        <v>1925</v>
      </c>
      <c r="O336" t="s">
        <v>1543</v>
      </c>
    </row>
    <row r="337" spans="1:15" x14ac:dyDescent="0.35">
      <c r="A337" t="s">
        <v>3162</v>
      </c>
      <c r="B337" t="s">
        <v>3161</v>
      </c>
      <c r="C337" t="s">
        <v>290</v>
      </c>
      <c r="D337" s="17">
        <v>45524</v>
      </c>
      <c r="E337">
        <v>9</v>
      </c>
      <c r="F337" t="s">
        <v>62</v>
      </c>
      <c r="G337" t="str">
        <f>VLOOKUP(Table_Query_from_OCE_REP4[[#This Row],[FMPORT]],Table_Query_from_OCE_REP_1[],2,)</f>
        <v>REYKJAVIK, ICELAND</v>
      </c>
      <c r="H337" t="s">
        <v>60</v>
      </c>
      <c r="I337" t="str">
        <f>VLOOKUP(Table_Query_from_OCE_REP4[[#This Row],[TOPORT]],Table_Query_from_OCE_REP_1[[PCODE]:[PNAME]],2,)</f>
        <v>LONDON (SOUTHAMPTON), UK</v>
      </c>
      <c r="J337" t="str">
        <f>_xlfn.CONCAT(Table_Query_from_OCE_REP4[[#This Row],[FMPORT]],"/",Table_Query_from_OCE_REP4[[#This Row],[TOPORT]])</f>
        <v>REK/SOU</v>
      </c>
      <c r="K337" t="str">
        <f>_xlfn.CONCAT(Table_Query_from_OCE_REP4[[#This Row],[FM NAME]],"/",Table_Query_from_OCE_REP4[[#This Row],[TO NAME]])</f>
        <v>REYKJAVIK, ICELAND/LONDON (SOUTHAMPTON), UK</v>
      </c>
      <c r="M337" t="s">
        <v>1926</v>
      </c>
      <c r="N337" t="s">
        <v>1927</v>
      </c>
      <c r="O337" t="s">
        <v>1349</v>
      </c>
    </row>
    <row r="338" spans="1:15" x14ac:dyDescent="0.35">
      <c r="A338" t="s">
        <v>3163</v>
      </c>
      <c r="B338" t="s">
        <v>3164</v>
      </c>
      <c r="C338" t="s">
        <v>290</v>
      </c>
      <c r="D338" s="17">
        <v>45533</v>
      </c>
      <c r="E338">
        <v>12</v>
      </c>
      <c r="F338" t="s">
        <v>60</v>
      </c>
      <c r="G338" t="str">
        <f>VLOOKUP(Table_Query_from_OCE_REP4[[#This Row],[FMPORT]],Table_Query_from_OCE_REP_1[],2,)</f>
        <v>LONDON (SOUTHAMPTON), UK</v>
      </c>
      <c r="H338" t="s">
        <v>60</v>
      </c>
      <c r="I338" t="str">
        <f>VLOOKUP(Table_Query_from_OCE_REP4[[#This Row],[TOPORT]],Table_Query_from_OCE_REP_1[[PCODE]:[PNAME]],2,)</f>
        <v>LONDON (SOUTHAMPTON), UK</v>
      </c>
      <c r="J338" t="str">
        <f>_xlfn.CONCAT(Table_Query_from_OCE_REP4[[#This Row],[FMPORT]],"/",Table_Query_from_OCE_REP4[[#This Row],[TOPORT]])</f>
        <v>SOU/SOU</v>
      </c>
      <c r="K338" t="str">
        <f>_xlfn.CONCAT(Table_Query_from_OCE_REP4[[#This Row],[FM NAME]],"/",Table_Query_from_OCE_REP4[[#This Row],[TO NAME]])</f>
        <v>LONDON (SOUTHAMPTON), UK/LONDON (SOUTHAMPTON), UK</v>
      </c>
      <c r="M338" t="s">
        <v>1928</v>
      </c>
      <c r="N338" t="s">
        <v>1929</v>
      </c>
      <c r="O338" t="s">
        <v>1358</v>
      </c>
    </row>
    <row r="339" spans="1:15" x14ac:dyDescent="0.35">
      <c r="A339" t="s">
        <v>3165</v>
      </c>
      <c r="B339" t="s">
        <v>3166</v>
      </c>
      <c r="C339" t="s">
        <v>290</v>
      </c>
      <c r="D339" s="17">
        <v>45533</v>
      </c>
      <c r="E339">
        <v>24</v>
      </c>
      <c r="F339" t="s">
        <v>60</v>
      </c>
      <c r="G339" t="str">
        <f>VLOOKUP(Table_Query_from_OCE_REP4[[#This Row],[FMPORT]],Table_Query_from_OCE_REP_1[],2,)</f>
        <v>LONDON (SOUTHAMPTON), UK</v>
      </c>
      <c r="H339" t="s">
        <v>60</v>
      </c>
      <c r="I339" t="str">
        <f>VLOOKUP(Table_Query_from_OCE_REP4[[#This Row],[TOPORT]],Table_Query_from_OCE_REP_1[[PCODE]:[PNAME]],2,)</f>
        <v>LONDON (SOUTHAMPTON), UK</v>
      </c>
      <c r="J339" t="str">
        <f>_xlfn.CONCAT(Table_Query_from_OCE_REP4[[#This Row],[FMPORT]],"/",Table_Query_from_OCE_REP4[[#This Row],[TOPORT]])</f>
        <v>SOU/SOU</v>
      </c>
      <c r="K339" t="str">
        <f>_xlfn.CONCAT(Table_Query_from_OCE_REP4[[#This Row],[FM NAME]],"/",Table_Query_from_OCE_REP4[[#This Row],[TO NAME]])</f>
        <v>LONDON (SOUTHAMPTON), UK/LONDON (SOUTHAMPTON), UK</v>
      </c>
      <c r="M339" t="s">
        <v>291</v>
      </c>
      <c r="N339" t="s">
        <v>1930</v>
      </c>
      <c r="O339" t="s">
        <v>1931</v>
      </c>
    </row>
    <row r="340" spans="1:15" x14ac:dyDescent="0.35">
      <c r="A340" t="s">
        <v>3167</v>
      </c>
      <c r="B340" t="s">
        <v>3168</v>
      </c>
      <c r="C340" t="s">
        <v>290</v>
      </c>
      <c r="D340" s="17">
        <v>45545</v>
      </c>
      <c r="E340">
        <v>12</v>
      </c>
      <c r="F340" t="s">
        <v>60</v>
      </c>
      <c r="G340" t="str">
        <f>VLOOKUP(Table_Query_from_OCE_REP4[[#This Row],[FMPORT]],Table_Query_from_OCE_REP_1[],2,)</f>
        <v>LONDON (SOUTHAMPTON), UK</v>
      </c>
      <c r="H340" t="s">
        <v>60</v>
      </c>
      <c r="I340" t="str">
        <f>VLOOKUP(Table_Query_from_OCE_REP4[[#This Row],[TOPORT]],Table_Query_from_OCE_REP_1[[PCODE]:[PNAME]],2,)</f>
        <v>LONDON (SOUTHAMPTON), UK</v>
      </c>
      <c r="J340" t="str">
        <f>_xlfn.CONCAT(Table_Query_from_OCE_REP4[[#This Row],[FMPORT]],"/",Table_Query_from_OCE_REP4[[#This Row],[TOPORT]])</f>
        <v>SOU/SOU</v>
      </c>
      <c r="K340" t="str">
        <f>_xlfn.CONCAT(Table_Query_from_OCE_REP4[[#This Row],[FM NAME]],"/",Table_Query_from_OCE_REP4[[#This Row],[TO NAME]])</f>
        <v>LONDON (SOUTHAMPTON), UK/LONDON (SOUTHAMPTON), UK</v>
      </c>
      <c r="M340" t="s">
        <v>411</v>
      </c>
      <c r="N340" t="s">
        <v>1932</v>
      </c>
      <c r="O340" t="s">
        <v>1315</v>
      </c>
    </row>
    <row r="341" spans="1:15" x14ac:dyDescent="0.35">
      <c r="A341" t="s">
        <v>3169</v>
      </c>
      <c r="B341" t="s">
        <v>3170</v>
      </c>
      <c r="C341" t="s">
        <v>290</v>
      </c>
      <c r="D341" s="17">
        <v>45557</v>
      </c>
      <c r="E341">
        <v>10</v>
      </c>
      <c r="F341" t="s">
        <v>60</v>
      </c>
      <c r="G341" t="str">
        <f>VLOOKUP(Table_Query_from_OCE_REP4[[#This Row],[FMPORT]],Table_Query_from_OCE_REP_1[],2,)</f>
        <v>LONDON (SOUTHAMPTON), UK</v>
      </c>
      <c r="H341" t="s">
        <v>49</v>
      </c>
      <c r="I341" t="str">
        <f>VLOOKUP(Table_Query_from_OCE_REP4[[#This Row],[TOPORT]],Table_Query_from_OCE_REP_1[[PCODE]:[PNAME]],2,)</f>
        <v>BARCELONA, SPAIN</v>
      </c>
      <c r="J341" t="str">
        <f>_xlfn.CONCAT(Table_Query_from_OCE_REP4[[#This Row],[FMPORT]],"/",Table_Query_from_OCE_REP4[[#This Row],[TOPORT]])</f>
        <v>SOU/BCN</v>
      </c>
      <c r="K341" t="str">
        <f>_xlfn.CONCAT(Table_Query_from_OCE_REP4[[#This Row],[FM NAME]],"/",Table_Query_from_OCE_REP4[[#This Row],[TO NAME]])</f>
        <v>LONDON (SOUTHAMPTON), UK/BARCELONA, SPAIN</v>
      </c>
      <c r="M341" t="s">
        <v>1933</v>
      </c>
      <c r="N341" t="s">
        <v>1934</v>
      </c>
      <c r="O341" t="s">
        <v>1281</v>
      </c>
    </row>
    <row r="342" spans="1:15" x14ac:dyDescent="0.35">
      <c r="A342" t="s">
        <v>3171</v>
      </c>
      <c r="B342" t="s">
        <v>3172</v>
      </c>
      <c r="C342" t="s">
        <v>290</v>
      </c>
      <c r="D342" s="17">
        <v>45557</v>
      </c>
      <c r="E342">
        <v>24</v>
      </c>
      <c r="F342" t="s">
        <v>60</v>
      </c>
      <c r="G342" t="str">
        <f>VLOOKUP(Table_Query_from_OCE_REP4[[#This Row],[FMPORT]],Table_Query_from_OCE_REP_1[],2,)</f>
        <v>LONDON (SOUTHAMPTON), UK</v>
      </c>
      <c r="H342" t="s">
        <v>61</v>
      </c>
      <c r="I342" t="str">
        <f>VLOOKUP(Table_Query_from_OCE_REP4[[#This Row],[TOPORT]],Table_Query_from_OCE_REP_1[[PCODE]:[PNAME]],2,)</f>
        <v>VALLETTA, MALTA</v>
      </c>
      <c r="J342" t="str">
        <f>_xlfn.CONCAT(Table_Query_from_OCE_REP4[[#This Row],[FMPORT]],"/",Table_Query_from_OCE_REP4[[#This Row],[TOPORT]])</f>
        <v>SOU/VLT</v>
      </c>
      <c r="K342" t="str">
        <f>_xlfn.CONCAT(Table_Query_from_OCE_REP4[[#This Row],[FM NAME]],"/",Table_Query_from_OCE_REP4[[#This Row],[TO NAME]])</f>
        <v>LONDON (SOUTHAMPTON), UK/VALLETTA, MALTA</v>
      </c>
      <c r="M342" t="s">
        <v>1935</v>
      </c>
      <c r="N342" t="s">
        <v>1936</v>
      </c>
      <c r="O342" t="s">
        <v>1379</v>
      </c>
    </row>
    <row r="343" spans="1:15" x14ac:dyDescent="0.35">
      <c r="A343" t="s">
        <v>3173</v>
      </c>
      <c r="B343" t="s">
        <v>3174</v>
      </c>
      <c r="C343" t="s">
        <v>290</v>
      </c>
      <c r="D343" s="17">
        <v>45557</v>
      </c>
      <c r="E343">
        <v>34</v>
      </c>
      <c r="F343" t="s">
        <v>60</v>
      </c>
      <c r="G343" t="str">
        <f>VLOOKUP(Table_Query_from_OCE_REP4[[#This Row],[FMPORT]],Table_Query_from_OCE_REP_1[],2,)</f>
        <v>LONDON (SOUTHAMPTON), UK</v>
      </c>
      <c r="H343" t="s">
        <v>48</v>
      </c>
      <c r="I343" t="str">
        <f>VLOOKUP(Table_Query_from_OCE_REP4[[#This Row],[TOPORT]],Table_Query_from_OCE_REP_1[[PCODE]:[PNAME]],2,)</f>
        <v>ROME (CIVITAVECCHIA), ITALY</v>
      </c>
      <c r="J343" t="str">
        <f>_xlfn.CONCAT(Table_Query_from_OCE_REP4[[#This Row],[FMPORT]],"/",Table_Query_from_OCE_REP4[[#This Row],[TOPORT]])</f>
        <v>SOU/CIV</v>
      </c>
      <c r="K343" t="str">
        <f>_xlfn.CONCAT(Table_Query_from_OCE_REP4[[#This Row],[FM NAME]],"/",Table_Query_from_OCE_REP4[[#This Row],[TO NAME]])</f>
        <v>LONDON (SOUTHAMPTON), UK/ROME (CIVITAVECCHIA), ITALY</v>
      </c>
      <c r="M343" t="s">
        <v>2968</v>
      </c>
      <c r="N343" t="s">
        <v>2969</v>
      </c>
      <c r="O343" t="s">
        <v>1254</v>
      </c>
    </row>
    <row r="344" spans="1:15" x14ac:dyDescent="0.35">
      <c r="A344" t="s">
        <v>3175</v>
      </c>
      <c r="B344" t="s">
        <v>4426</v>
      </c>
      <c r="C344" t="s">
        <v>290</v>
      </c>
      <c r="D344" s="17">
        <v>45567</v>
      </c>
      <c r="E344">
        <v>14</v>
      </c>
      <c r="F344" t="s">
        <v>49</v>
      </c>
      <c r="G344" t="str">
        <f>VLOOKUP(Table_Query_from_OCE_REP4[[#This Row],[FMPORT]],Table_Query_from_OCE_REP_1[],2,)</f>
        <v>BARCELONA, SPAIN</v>
      </c>
      <c r="H344" t="s">
        <v>61</v>
      </c>
      <c r="I344" t="str">
        <f>VLOOKUP(Table_Query_from_OCE_REP4[[#This Row],[TOPORT]],Table_Query_from_OCE_REP_1[[PCODE]:[PNAME]],2,)</f>
        <v>VALLETTA, MALTA</v>
      </c>
      <c r="J344" t="str">
        <f>_xlfn.CONCAT(Table_Query_from_OCE_REP4[[#This Row],[FMPORT]],"/",Table_Query_from_OCE_REP4[[#This Row],[TOPORT]])</f>
        <v>BCN/VLT</v>
      </c>
      <c r="K344" t="str">
        <f>_xlfn.CONCAT(Table_Query_from_OCE_REP4[[#This Row],[FM NAME]],"/",Table_Query_from_OCE_REP4[[#This Row],[TO NAME]])</f>
        <v>BARCELONA, SPAIN/VALLETTA, MALTA</v>
      </c>
      <c r="M344" t="s">
        <v>1937</v>
      </c>
      <c r="N344" t="s">
        <v>1938</v>
      </c>
      <c r="O344" t="s">
        <v>1315</v>
      </c>
    </row>
    <row r="345" spans="1:15" x14ac:dyDescent="0.35">
      <c r="A345" t="s">
        <v>3176</v>
      </c>
      <c r="B345" t="s">
        <v>3177</v>
      </c>
      <c r="C345" t="s">
        <v>290</v>
      </c>
      <c r="D345" s="17">
        <v>45567</v>
      </c>
      <c r="E345">
        <v>24</v>
      </c>
      <c r="F345" t="s">
        <v>49</v>
      </c>
      <c r="G345" t="str">
        <f>VLOOKUP(Table_Query_from_OCE_REP4[[#This Row],[FMPORT]],Table_Query_from_OCE_REP_1[],2,)</f>
        <v>BARCELONA, SPAIN</v>
      </c>
      <c r="H345" t="s">
        <v>48</v>
      </c>
      <c r="I345" t="str">
        <f>VLOOKUP(Table_Query_from_OCE_REP4[[#This Row],[TOPORT]],Table_Query_from_OCE_REP_1[[PCODE]:[PNAME]],2,)</f>
        <v>ROME (CIVITAVECCHIA), ITALY</v>
      </c>
      <c r="J345" t="str">
        <f>_xlfn.CONCAT(Table_Query_from_OCE_REP4[[#This Row],[FMPORT]],"/",Table_Query_from_OCE_REP4[[#This Row],[TOPORT]])</f>
        <v>BCN/CIV</v>
      </c>
      <c r="K345" t="str">
        <f>_xlfn.CONCAT(Table_Query_from_OCE_REP4[[#This Row],[FM NAME]],"/",Table_Query_from_OCE_REP4[[#This Row],[TO NAME]])</f>
        <v>BARCELONA, SPAIN/ROME (CIVITAVECCHIA), ITALY</v>
      </c>
      <c r="M345" t="s">
        <v>1939</v>
      </c>
      <c r="N345" t="s">
        <v>1940</v>
      </c>
      <c r="O345" t="s">
        <v>1941</v>
      </c>
    </row>
    <row r="346" spans="1:15" x14ac:dyDescent="0.35">
      <c r="A346" t="s">
        <v>3178</v>
      </c>
      <c r="B346" t="s">
        <v>4427</v>
      </c>
      <c r="C346" t="s">
        <v>290</v>
      </c>
      <c r="D346" s="17">
        <v>45581</v>
      </c>
      <c r="E346">
        <v>10</v>
      </c>
      <c r="F346" t="s">
        <v>61</v>
      </c>
      <c r="G346" t="str">
        <f>VLOOKUP(Table_Query_from_OCE_REP4[[#This Row],[FMPORT]],Table_Query_from_OCE_REP_1[],2,)</f>
        <v>VALLETTA, MALTA</v>
      </c>
      <c r="H346" t="s">
        <v>48</v>
      </c>
      <c r="I346" t="str">
        <f>VLOOKUP(Table_Query_from_OCE_REP4[[#This Row],[TOPORT]],Table_Query_from_OCE_REP_1[[PCODE]:[PNAME]],2,)</f>
        <v>ROME (CIVITAVECCHIA), ITALY</v>
      </c>
      <c r="J346" t="str">
        <f>_xlfn.CONCAT(Table_Query_from_OCE_REP4[[#This Row],[FMPORT]],"/",Table_Query_from_OCE_REP4[[#This Row],[TOPORT]])</f>
        <v>VLT/CIV</v>
      </c>
      <c r="K346" t="str">
        <f>_xlfn.CONCAT(Table_Query_from_OCE_REP4[[#This Row],[FM NAME]],"/",Table_Query_from_OCE_REP4[[#This Row],[TO NAME]])</f>
        <v>VALLETTA, MALTA/ROME (CIVITAVECCHIA), ITALY</v>
      </c>
      <c r="M346" t="s">
        <v>1942</v>
      </c>
      <c r="N346" t="s">
        <v>1943</v>
      </c>
      <c r="O346" t="s">
        <v>1358</v>
      </c>
    </row>
    <row r="347" spans="1:15" x14ac:dyDescent="0.35">
      <c r="A347" t="s">
        <v>3179</v>
      </c>
      <c r="B347" t="s">
        <v>3180</v>
      </c>
      <c r="C347" t="s">
        <v>290</v>
      </c>
      <c r="D347" s="17">
        <v>45581</v>
      </c>
      <c r="E347">
        <v>20</v>
      </c>
      <c r="F347" t="s">
        <v>61</v>
      </c>
      <c r="G347" t="str">
        <f>VLOOKUP(Table_Query_from_OCE_REP4[[#This Row],[FMPORT]],Table_Query_from_OCE_REP_1[],2,)</f>
        <v>VALLETTA, MALTA</v>
      </c>
      <c r="H347" t="s">
        <v>49</v>
      </c>
      <c r="I347" t="str">
        <f>VLOOKUP(Table_Query_from_OCE_REP4[[#This Row],[TOPORT]],Table_Query_from_OCE_REP_1[[PCODE]:[PNAME]],2,)</f>
        <v>BARCELONA, SPAIN</v>
      </c>
      <c r="J347" t="str">
        <f>_xlfn.CONCAT(Table_Query_from_OCE_REP4[[#This Row],[FMPORT]],"/",Table_Query_from_OCE_REP4[[#This Row],[TOPORT]])</f>
        <v>VLT/BCN</v>
      </c>
      <c r="K347" t="str">
        <f>_xlfn.CONCAT(Table_Query_from_OCE_REP4[[#This Row],[FM NAME]],"/",Table_Query_from_OCE_REP4[[#This Row],[TO NAME]])</f>
        <v>VALLETTA, MALTA/BARCELONA, SPAIN</v>
      </c>
      <c r="M347" t="s">
        <v>1944</v>
      </c>
      <c r="N347" t="s">
        <v>1945</v>
      </c>
      <c r="O347" t="s">
        <v>1946</v>
      </c>
    </row>
    <row r="348" spans="1:15" x14ac:dyDescent="0.35">
      <c r="A348" t="s">
        <v>3181</v>
      </c>
      <c r="B348" t="s">
        <v>3182</v>
      </c>
      <c r="C348" t="s">
        <v>290</v>
      </c>
      <c r="D348" s="17">
        <v>45581</v>
      </c>
      <c r="E348">
        <v>42</v>
      </c>
      <c r="F348" t="s">
        <v>61</v>
      </c>
      <c r="G348" t="str">
        <f>VLOOKUP(Table_Query_from_OCE_REP4[[#This Row],[FMPORT]],Table_Query_from_OCE_REP_1[],2,)</f>
        <v>VALLETTA, MALTA</v>
      </c>
      <c r="H348" t="s">
        <v>26</v>
      </c>
      <c r="I348" t="str">
        <f>VLOOKUP(Table_Query_from_OCE_REP4[[#This Row],[TOPORT]],Table_Query_from_OCE_REP_1[[PCODE]:[PNAME]],2,)</f>
        <v>MIAMI, FLORIDA</v>
      </c>
      <c r="J348" t="str">
        <f>_xlfn.CONCAT(Table_Query_from_OCE_REP4[[#This Row],[FMPORT]],"/",Table_Query_from_OCE_REP4[[#This Row],[TOPORT]])</f>
        <v>VLT/MIA</v>
      </c>
      <c r="K348" t="str">
        <f>_xlfn.CONCAT(Table_Query_from_OCE_REP4[[#This Row],[FM NAME]],"/",Table_Query_from_OCE_REP4[[#This Row],[TO NAME]])</f>
        <v>VALLETTA, MALTA/MIAMI, FLORIDA</v>
      </c>
      <c r="M348" t="s">
        <v>1947</v>
      </c>
      <c r="N348" t="s">
        <v>1948</v>
      </c>
      <c r="O348" t="s">
        <v>1254</v>
      </c>
    </row>
    <row r="349" spans="1:15" x14ac:dyDescent="0.35">
      <c r="A349" t="s">
        <v>3183</v>
      </c>
      <c r="B349" t="s">
        <v>4046</v>
      </c>
      <c r="C349" t="s">
        <v>290</v>
      </c>
      <c r="D349" s="17">
        <v>45591</v>
      </c>
      <c r="E349">
        <v>10</v>
      </c>
      <c r="F349" t="s">
        <v>48</v>
      </c>
      <c r="G349" t="str">
        <f>VLOOKUP(Table_Query_from_OCE_REP4[[#This Row],[FMPORT]],Table_Query_from_OCE_REP_1[],2,)</f>
        <v>ROME (CIVITAVECCHIA), ITALY</v>
      </c>
      <c r="H349" t="s">
        <v>49</v>
      </c>
      <c r="I349" t="str">
        <f>VLOOKUP(Table_Query_from_OCE_REP4[[#This Row],[TOPORT]],Table_Query_from_OCE_REP_1[[PCODE]:[PNAME]],2,)</f>
        <v>BARCELONA, SPAIN</v>
      </c>
      <c r="J349" t="str">
        <f>_xlfn.CONCAT(Table_Query_from_OCE_REP4[[#This Row],[FMPORT]],"/",Table_Query_from_OCE_REP4[[#This Row],[TOPORT]])</f>
        <v>CIV/BCN</v>
      </c>
      <c r="K349" t="str">
        <f>_xlfn.CONCAT(Table_Query_from_OCE_REP4[[#This Row],[FM NAME]],"/",Table_Query_from_OCE_REP4[[#This Row],[TO NAME]])</f>
        <v>ROME (CIVITAVECCHIA), ITALY/BARCELONA, SPAIN</v>
      </c>
      <c r="M349" t="s">
        <v>1949</v>
      </c>
      <c r="N349" t="s">
        <v>1950</v>
      </c>
      <c r="O349" t="s">
        <v>1343</v>
      </c>
    </row>
    <row r="350" spans="1:15" x14ac:dyDescent="0.35">
      <c r="A350" t="s">
        <v>3184</v>
      </c>
      <c r="B350" t="s">
        <v>3185</v>
      </c>
      <c r="C350" t="s">
        <v>290</v>
      </c>
      <c r="D350" s="17">
        <v>45591</v>
      </c>
      <c r="E350">
        <v>20</v>
      </c>
      <c r="F350" t="s">
        <v>48</v>
      </c>
      <c r="G350" t="str">
        <f>VLOOKUP(Table_Query_from_OCE_REP4[[#This Row],[FMPORT]],Table_Query_from_OCE_REP_1[],2,)</f>
        <v>ROME (CIVITAVECCHIA), ITALY</v>
      </c>
      <c r="H350" t="s">
        <v>59</v>
      </c>
      <c r="I350" t="str">
        <f>VLOOKUP(Table_Query_from_OCE_REP4[[#This Row],[TOPORT]],Table_Query_from_OCE_REP_1[[PCODE]:[PNAME]],2,)</f>
        <v>LISBON, PORTUGAL</v>
      </c>
      <c r="J350" t="str">
        <f>_xlfn.CONCAT(Table_Query_from_OCE_REP4[[#This Row],[FMPORT]],"/",Table_Query_from_OCE_REP4[[#This Row],[TOPORT]])</f>
        <v>CIV/LIS</v>
      </c>
      <c r="K350" t="str">
        <f>_xlfn.CONCAT(Table_Query_from_OCE_REP4[[#This Row],[FM NAME]],"/",Table_Query_from_OCE_REP4[[#This Row],[TO NAME]])</f>
        <v>ROME (CIVITAVECCHIA), ITALY/LISBON, PORTUGAL</v>
      </c>
      <c r="M350" t="s">
        <v>1951</v>
      </c>
      <c r="N350" t="s">
        <v>1952</v>
      </c>
      <c r="O350" t="s">
        <v>1589</v>
      </c>
    </row>
    <row r="351" spans="1:15" x14ac:dyDescent="0.35">
      <c r="A351" t="s">
        <v>3186</v>
      </c>
      <c r="B351" t="s">
        <v>3187</v>
      </c>
      <c r="C351" t="s">
        <v>290</v>
      </c>
      <c r="D351" s="17">
        <v>45591</v>
      </c>
      <c r="E351">
        <v>32</v>
      </c>
      <c r="F351" t="s">
        <v>48</v>
      </c>
      <c r="G351" t="str">
        <f>VLOOKUP(Table_Query_from_OCE_REP4[[#This Row],[FMPORT]],Table_Query_from_OCE_REP_1[],2,)</f>
        <v>ROME (CIVITAVECCHIA), ITALY</v>
      </c>
      <c r="H351" t="s">
        <v>26</v>
      </c>
      <c r="I351" t="str">
        <f>VLOOKUP(Table_Query_from_OCE_REP4[[#This Row],[TOPORT]],Table_Query_from_OCE_REP_1[[PCODE]:[PNAME]],2,)</f>
        <v>MIAMI, FLORIDA</v>
      </c>
      <c r="J351" t="str">
        <f>_xlfn.CONCAT(Table_Query_from_OCE_REP4[[#This Row],[FMPORT]],"/",Table_Query_from_OCE_REP4[[#This Row],[TOPORT]])</f>
        <v>CIV/MIA</v>
      </c>
      <c r="K351" t="str">
        <f>_xlfn.CONCAT(Table_Query_from_OCE_REP4[[#This Row],[FM NAME]],"/",Table_Query_from_OCE_REP4[[#This Row],[TO NAME]])</f>
        <v>ROME (CIVITAVECCHIA), ITALY/MIAMI, FLORIDA</v>
      </c>
      <c r="M351" t="s">
        <v>1953</v>
      </c>
      <c r="N351" t="s">
        <v>1954</v>
      </c>
      <c r="O351" t="s">
        <v>1254</v>
      </c>
    </row>
    <row r="352" spans="1:15" x14ac:dyDescent="0.35">
      <c r="A352" t="s">
        <v>3188</v>
      </c>
      <c r="B352" t="s">
        <v>3189</v>
      </c>
      <c r="C352" t="s">
        <v>290</v>
      </c>
      <c r="D352" s="17">
        <v>45601</v>
      </c>
      <c r="E352">
        <v>10</v>
      </c>
      <c r="F352" t="s">
        <v>49</v>
      </c>
      <c r="G352" t="str">
        <f>VLOOKUP(Table_Query_from_OCE_REP4[[#This Row],[FMPORT]],Table_Query_from_OCE_REP_1[],2,)</f>
        <v>BARCELONA, SPAIN</v>
      </c>
      <c r="H352" t="s">
        <v>59</v>
      </c>
      <c r="I352" t="str">
        <f>VLOOKUP(Table_Query_from_OCE_REP4[[#This Row],[TOPORT]],Table_Query_from_OCE_REP_1[[PCODE]:[PNAME]],2,)</f>
        <v>LISBON, PORTUGAL</v>
      </c>
      <c r="J352" t="str">
        <f>_xlfn.CONCAT(Table_Query_from_OCE_REP4[[#This Row],[FMPORT]],"/",Table_Query_from_OCE_REP4[[#This Row],[TOPORT]])</f>
        <v>BCN/LIS</v>
      </c>
      <c r="K352" t="str">
        <f>_xlfn.CONCAT(Table_Query_from_OCE_REP4[[#This Row],[FM NAME]],"/",Table_Query_from_OCE_REP4[[#This Row],[TO NAME]])</f>
        <v>BARCELONA, SPAIN/LISBON, PORTUGAL</v>
      </c>
      <c r="M352" t="s">
        <v>1955</v>
      </c>
      <c r="N352" t="s">
        <v>1956</v>
      </c>
      <c r="O352" t="s">
        <v>1358</v>
      </c>
    </row>
    <row r="353" spans="1:15" x14ac:dyDescent="0.35">
      <c r="A353" t="s">
        <v>3190</v>
      </c>
      <c r="B353" t="s">
        <v>3191</v>
      </c>
      <c r="C353" t="s">
        <v>290</v>
      </c>
      <c r="D353" s="17">
        <v>45601</v>
      </c>
      <c r="E353">
        <v>22</v>
      </c>
      <c r="F353" t="s">
        <v>49</v>
      </c>
      <c r="G353" t="str">
        <f>VLOOKUP(Table_Query_from_OCE_REP4[[#This Row],[FMPORT]],Table_Query_from_OCE_REP_1[],2,)</f>
        <v>BARCELONA, SPAIN</v>
      </c>
      <c r="H353" t="s">
        <v>26</v>
      </c>
      <c r="I353" t="str">
        <f>VLOOKUP(Table_Query_from_OCE_REP4[[#This Row],[TOPORT]],Table_Query_from_OCE_REP_1[[PCODE]:[PNAME]],2,)</f>
        <v>MIAMI, FLORIDA</v>
      </c>
      <c r="J353" t="str">
        <f>_xlfn.CONCAT(Table_Query_from_OCE_REP4[[#This Row],[FMPORT]],"/",Table_Query_from_OCE_REP4[[#This Row],[TOPORT]])</f>
        <v>BCN/MIA</v>
      </c>
      <c r="K353" t="str">
        <f>_xlfn.CONCAT(Table_Query_from_OCE_REP4[[#This Row],[FM NAME]],"/",Table_Query_from_OCE_REP4[[#This Row],[TO NAME]])</f>
        <v>BARCELONA, SPAIN/MIAMI, FLORIDA</v>
      </c>
      <c r="M353" t="s">
        <v>3772</v>
      </c>
      <c r="N353" t="s">
        <v>3773</v>
      </c>
      <c r="O353" t="s">
        <v>1676</v>
      </c>
    </row>
    <row r="354" spans="1:15" x14ac:dyDescent="0.35">
      <c r="A354" t="s">
        <v>3192</v>
      </c>
      <c r="B354" t="s">
        <v>3193</v>
      </c>
      <c r="C354" t="s">
        <v>290</v>
      </c>
      <c r="D354" s="17">
        <v>45611</v>
      </c>
      <c r="E354">
        <v>12</v>
      </c>
      <c r="F354" t="s">
        <v>59</v>
      </c>
      <c r="G354" t="str">
        <f>VLOOKUP(Table_Query_from_OCE_REP4[[#This Row],[FMPORT]],Table_Query_from_OCE_REP_1[],2,)</f>
        <v>LISBON, PORTUGAL</v>
      </c>
      <c r="H354" t="s">
        <v>26</v>
      </c>
      <c r="I354" t="str">
        <f>VLOOKUP(Table_Query_from_OCE_REP4[[#This Row],[TOPORT]],Table_Query_from_OCE_REP_1[[PCODE]:[PNAME]],2,)</f>
        <v>MIAMI, FLORIDA</v>
      </c>
      <c r="J354" t="str">
        <f>_xlfn.CONCAT(Table_Query_from_OCE_REP4[[#This Row],[FMPORT]],"/",Table_Query_from_OCE_REP4[[#This Row],[TOPORT]])</f>
        <v>LIS/MIA</v>
      </c>
      <c r="K354" t="str">
        <f>_xlfn.CONCAT(Table_Query_from_OCE_REP4[[#This Row],[FM NAME]],"/",Table_Query_from_OCE_REP4[[#This Row],[TO NAME]])</f>
        <v>LISBON, PORTUGAL/MIAMI, FLORIDA</v>
      </c>
      <c r="M354" t="s">
        <v>1957</v>
      </c>
      <c r="N354" t="s">
        <v>1958</v>
      </c>
      <c r="O354" t="s">
        <v>1379</v>
      </c>
    </row>
    <row r="355" spans="1:15" x14ac:dyDescent="0.35">
      <c r="A355" t="s">
        <v>3194</v>
      </c>
      <c r="B355" t="s">
        <v>3818</v>
      </c>
      <c r="C355" t="s">
        <v>290</v>
      </c>
      <c r="D355" s="17">
        <v>45623</v>
      </c>
      <c r="E355">
        <v>10</v>
      </c>
      <c r="F355" t="s">
        <v>26</v>
      </c>
      <c r="G355" t="str">
        <f>VLOOKUP(Table_Query_from_OCE_REP4[[#This Row],[FMPORT]],Table_Query_from_OCE_REP_1[],2,)</f>
        <v>MIAMI, FLORIDA</v>
      </c>
      <c r="H355" t="s">
        <v>26</v>
      </c>
      <c r="I355" t="str">
        <f>VLOOKUP(Table_Query_from_OCE_REP4[[#This Row],[TOPORT]],Table_Query_from_OCE_REP_1[[PCODE]:[PNAME]],2,)</f>
        <v>MIAMI, FLORIDA</v>
      </c>
      <c r="J355" t="str">
        <f>_xlfn.CONCAT(Table_Query_from_OCE_REP4[[#This Row],[FMPORT]],"/",Table_Query_from_OCE_REP4[[#This Row],[TOPORT]])</f>
        <v>MIA/MIA</v>
      </c>
      <c r="K355" t="str">
        <f>_xlfn.CONCAT(Table_Query_from_OCE_REP4[[#This Row],[FM NAME]],"/",Table_Query_from_OCE_REP4[[#This Row],[TO NAME]])</f>
        <v>MIAMI, FLORIDA/MIAMI, FLORIDA</v>
      </c>
      <c r="M355" t="s">
        <v>1959</v>
      </c>
      <c r="N355" t="s">
        <v>1960</v>
      </c>
      <c r="O355" t="s">
        <v>1426</v>
      </c>
    </row>
    <row r="356" spans="1:15" x14ac:dyDescent="0.35">
      <c r="A356" t="s">
        <v>3195</v>
      </c>
      <c r="B356" t="s">
        <v>3196</v>
      </c>
      <c r="C356" t="s">
        <v>290</v>
      </c>
      <c r="D356" s="17">
        <v>45623</v>
      </c>
      <c r="E356">
        <v>42</v>
      </c>
      <c r="F356" t="s">
        <v>26</v>
      </c>
      <c r="G356" t="str">
        <f>VLOOKUP(Table_Query_from_OCE_REP4[[#This Row],[FMPORT]],Table_Query_from_OCE_REP_1[],2,)</f>
        <v>MIAMI, FLORIDA</v>
      </c>
      <c r="H356" t="s">
        <v>26</v>
      </c>
      <c r="I356" t="str">
        <f>VLOOKUP(Table_Query_from_OCE_REP4[[#This Row],[TOPORT]],Table_Query_from_OCE_REP_1[[PCODE]:[PNAME]],2,)</f>
        <v>MIAMI, FLORIDA</v>
      </c>
      <c r="J356" t="str">
        <f>_xlfn.CONCAT(Table_Query_from_OCE_REP4[[#This Row],[FMPORT]],"/",Table_Query_from_OCE_REP4[[#This Row],[TOPORT]])</f>
        <v>MIA/MIA</v>
      </c>
      <c r="K356" t="str">
        <f>_xlfn.CONCAT(Table_Query_from_OCE_REP4[[#This Row],[FM NAME]],"/",Table_Query_from_OCE_REP4[[#This Row],[TO NAME]])</f>
        <v>MIAMI, FLORIDA/MIAMI, FLORIDA</v>
      </c>
      <c r="M356" t="s">
        <v>1961</v>
      </c>
      <c r="N356" t="s">
        <v>1962</v>
      </c>
      <c r="O356" t="s">
        <v>1500</v>
      </c>
    </row>
    <row r="357" spans="1:15" x14ac:dyDescent="0.35">
      <c r="A357" t="s">
        <v>3819</v>
      </c>
      <c r="B357" t="s">
        <v>3820</v>
      </c>
      <c r="C357" t="s">
        <v>290</v>
      </c>
      <c r="D357" s="17">
        <v>45633</v>
      </c>
      <c r="E357">
        <v>14</v>
      </c>
      <c r="F357" t="s">
        <v>26</v>
      </c>
      <c r="G357" t="str">
        <f>VLOOKUP(Table_Query_from_OCE_REP4[[#This Row],[FMPORT]],Table_Query_from_OCE_REP_1[],2,)</f>
        <v>MIAMI, FLORIDA</v>
      </c>
      <c r="H357" t="s">
        <v>41</v>
      </c>
      <c r="I357" t="str">
        <f>VLOOKUP(Table_Query_from_OCE_REP4[[#This Row],[TOPORT]],Table_Query_from_OCE_REP_1[[PCODE]:[PNAME]],2,)</f>
        <v>LIMA/MACHU PICCHU (CALLAO), PERU</v>
      </c>
      <c r="J357" t="str">
        <f>_xlfn.CONCAT(Table_Query_from_OCE_REP4[[#This Row],[FMPORT]],"/",Table_Query_from_OCE_REP4[[#This Row],[TOPORT]])</f>
        <v>MIA/LIM</v>
      </c>
      <c r="K357" t="str">
        <f>_xlfn.CONCAT(Table_Query_from_OCE_REP4[[#This Row],[FM NAME]],"/",Table_Query_from_OCE_REP4[[#This Row],[TO NAME]])</f>
        <v>MIAMI, FLORIDA/LIMA/MACHU PICCHU (CALLAO), PERU</v>
      </c>
      <c r="M357" t="s">
        <v>1963</v>
      </c>
      <c r="N357" t="s">
        <v>1964</v>
      </c>
      <c r="O357" t="s">
        <v>1785</v>
      </c>
    </row>
    <row r="358" spans="1:15" x14ac:dyDescent="0.35">
      <c r="A358" t="s">
        <v>3821</v>
      </c>
      <c r="B358" t="s">
        <v>3822</v>
      </c>
      <c r="C358" t="s">
        <v>290</v>
      </c>
      <c r="D358" s="17">
        <v>45633</v>
      </c>
      <c r="E358">
        <v>38</v>
      </c>
      <c r="F358" t="s">
        <v>26</v>
      </c>
      <c r="G358" t="str">
        <f>VLOOKUP(Table_Query_from_OCE_REP4[[#This Row],[FMPORT]],Table_Query_from_OCE_REP_1[],2,)</f>
        <v>MIAMI, FLORIDA</v>
      </c>
      <c r="H358" t="s">
        <v>42</v>
      </c>
      <c r="I358" t="str">
        <f>VLOOKUP(Table_Query_from_OCE_REP4[[#This Row],[TOPORT]],Table_Query_from_OCE_REP_1[[PCODE]:[PNAME]],2,)</f>
        <v>BUENOS AIRES, ARGENTINA</v>
      </c>
      <c r="J358" t="str">
        <f>_xlfn.CONCAT(Table_Query_from_OCE_REP4[[#This Row],[FMPORT]],"/",Table_Query_from_OCE_REP4[[#This Row],[TOPORT]])</f>
        <v>MIA/BUE</v>
      </c>
      <c r="K358" t="str">
        <f>_xlfn.CONCAT(Table_Query_from_OCE_REP4[[#This Row],[FM NAME]],"/",Table_Query_from_OCE_REP4[[#This Row],[TO NAME]])</f>
        <v>MIAMI, FLORIDA/BUENOS AIRES, ARGENTINA</v>
      </c>
      <c r="M358" t="s">
        <v>1965</v>
      </c>
      <c r="N358" t="s">
        <v>1966</v>
      </c>
      <c r="O358" t="s">
        <v>1379</v>
      </c>
    </row>
    <row r="359" spans="1:15" x14ac:dyDescent="0.35">
      <c r="A359" t="s">
        <v>3679</v>
      </c>
      <c r="B359" t="s">
        <v>3680</v>
      </c>
      <c r="C359" t="s">
        <v>290</v>
      </c>
      <c r="D359" s="17">
        <v>45633</v>
      </c>
      <c r="E359">
        <v>50</v>
      </c>
      <c r="F359" t="s">
        <v>26</v>
      </c>
      <c r="G359" t="str">
        <f>VLOOKUP(Table_Query_from_OCE_REP4[[#This Row],[FMPORT]],Table_Query_from_OCE_REP_1[],2,)</f>
        <v>MIAMI, FLORIDA</v>
      </c>
      <c r="H359" t="s">
        <v>43</v>
      </c>
      <c r="I359" t="str">
        <f>VLOOKUP(Table_Query_from_OCE_REP4[[#This Row],[TOPORT]],Table_Query_from_OCE_REP_1[[PCODE]:[PNAME]],2,)</f>
        <v>RIO DE JANEIRO, BRAZIL</v>
      </c>
      <c r="J359" t="str">
        <f>_xlfn.CONCAT(Table_Query_from_OCE_REP4[[#This Row],[FMPORT]],"/",Table_Query_from_OCE_REP4[[#This Row],[TOPORT]])</f>
        <v>MIA/RIO</v>
      </c>
      <c r="K359" t="str">
        <f>_xlfn.CONCAT(Table_Query_from_OCE_REP4[[#This Row],[FM NAME]],"/",Table_Query_from_OCE_REP4[[#This Row],[TO NAME]])</f>
        <v>MIAMI, FLORIDA/RIO DE JANEIRO, BRAZIL</v>
      </c>
      <c r="M359" t="s">
        <v>1967</v>
      </c>
      <c r="N359" t="s">
        <v>1968</v>
      </c>
      <c r="O359" t="s">
        <v>1385</v>
      </c>
    </row>
    <row r="360" spans="1:15" x14ac:dyDescent="0.35">
      <c r="A360" t="s">
        <v>3197</v>
      </c>
      <c r="B360" t="s">
        <v>3081</v>
      </c>
      <c r="C360" t="s">
        <v>290</v>
      </c>
      <c r="D360" s="17">
        <v>45641</v>
      </c>
      <c r="E360">
        <v>24</v>
      </c>
      <c r="F360" t="s">
        <v>2356</v>
      </c>
      <c r="G360" t="str">
        <f>VLOOKUP(Table_Query_from_OCE_REP4[[#This Row],[FMPORT]],Table_Query_from_OCE_REP_1[],2,)</f>
        <v>PANAMA CITY, PANAMA*</v>
      </c>
      <c r="H360" t="s">
        <v>26</v>
      </c>
      <c r="I360" t="str">
        <f>VLOOKUP(Table_Query_from_OCE_REP4[[#This Row],[TOPORT]],Table_Query_from_OCE_REP_1[[PCODE]:[PNAME]],2,)</f>
        <v>MIAMI, FLORIDA</v>
      </c>
      <c r="J360" t="str">
        <f>_xlfn.CONCAT(Table_Query_from_OCE_REP4[[#This Row],[FMPORT]],"/",Table_Query_from_OCE_REP4[[#This Row],[TOPORT]])</f>
        <v>PAN/MIA</v>
      </c>
      <c r="K360" t="str">
        <f>_xlfn.CONCAT(Table_Query_from_OCE_REP4[[#This Row],[FM NAME]],"/",Table_Query_from_OCE_REP4[[#This Row],[TO NAME]])</f>
        <v>PANAMA CITY, PANAMA*/MIAMI, FLORIDA</v>
      </c>
      <c r="M360" t="s">
        <v>1969</v>
      </c>
      <c r="N360" t="s">
        <v>1970</v>
      </c>
      <c r="O360" t="s">
        <v>1971</v>
      </c>
    </row>
    <row r="361" spans="1:15" x14ac:dyDescent="0.35">
      <c r="A361" t="s">
        <v>3823</v>
      </c>
      <c r="B361" t="s">
        <v>3824</v>
      </c>
      <c r="C361" t="s">
        <v>290</v>
      </c>
      <c r="D361" s="17">
        <v>45647</v>
      </c>
      <c r="E361">
        <v>24</v>
      </c>
      <c r="F361" t="s">
        <v>41</v>
      </c>
      <c r="G361" t="str">
        <f>VLOOKUP(Table_Query_from_OCE_REP4[[#This Row],[FMPORT]],Table_Query_from_OCE_REP_1[],2,)</f>
        <v>LIMA/MACHU PICCHU (CALLAO), PERU</v>
      </c>
      <c r="H361" t="s">
        <v>42</v>
      </c>
      <c r="I361" t="str">
        <f>VLOOKUP(Table_Query_from_OCE_REP4[[#This Row],[TOPORT]],Table_Query_from_OCE_REP_1[[PCODE]:[PNAME]],2,)</f>
        <v>BUENOS AIRES, ARGENTINA</v>
      </c>
      <c r="J361" t="str">
        <f>_xlfn.CONCAT(Table_Query_from_OCE_REP4[[#This Row],[FMPORT]],"/",Table_Query_from_OCE_REP4[[#This Row],[TOPORT]])</f>
        <v>LIM/BUE</v>
      </c>
      <c r="K361" t="str">
        <f>_xlfn.CONCAT(Table_Query_from_OCE_REP4[[#This Row],[FM NAME]],"/",Table_Query_from_OCE_REP4[[#This Row],[TO NAME]])</f>
        <v>LIMA/MACHU PICCHU (CALLAO), PERU/BUENOS AIRES, ARGENTINA</v>
      </c>
      <c r="M361" t="s">
        <v>1972</v>
      </c>
      <c r="N361" t="s">
        <v>1973</v>
      </c>
      <c r="O361" t="s">
        <v>28</v>
      </c>
    </row>
    <row r="362" spans="1:15" x14ac:dyDescent="0.35">
      <c r="A362" t="s">
        <v>3825</v>
      </c>
      <c r="B362" t="s">
        <v>3826</v>
      </c>
      <c r="C362" t="s">
        <v>290</v>
      </c>
      <c r="D362" s="17">
        <v>45647</v>
      </c>
      <c r="E362">
        <v>36</v>
      </c>
      <c r="F362" t="s">
        <v>41</v>
      </c>
      <c r="G362" t="str">
        <f>VLOOKUP(Table_Query_from_OCE_REP4[[#This Row],[FMPORT]],Table_Query_from_OCE_REP_1[],2,)</f>
        <v>LIMA/MACHU PICCHU (CALLAO), PERU</v>
      </c>
      <c r="H362" t="s">
        <v>43</v>
      </c>
      <c r="I362" t="str">
        <f>VLOOKUP(Table_Query_from_OCE_REP4[[#This Row],[TOPORT]],Table_Query_from_OCE_REP_1[[PCODE]:[PNAME]],2,)</f>
        <v>RIO DE JANEIRO, BRAZIL</v>
      </c>
      <c r="J362" t="str">
        <f>_xlfn.CONCAT(Table_Query_from_OCE_REP4[[#This Row],[FMPORT]],"/",Table_Query_from_OCE_REP4[[#This Row],[TOPORT]])</f>
        <v>LIM/RIO</v>
      </c>
      <c r="K362" t="str">
        <f>_xlfn.CONCAT(Table_Query_from_OCE_REP4[[#This Row],[FM NAME]],"/",Table_Query_from_OCE_REP4[[#This Row],[TO NAME]])</f>
        <v>LIMA/MACHU PICCHU (CALLAO), PERU/RIO DE JANEIRO, BRAZIL</v>
      </c>
      <c r="M362" t="s">
        <v>1974</v>
      </c>
      <c r="N362" t="s">
        <v>1975</v>
      </c>
      <c r="O362" t="s">
        <v>1315</v>
      </c>
    </row>
    <row r="363" spans="1:15" x14ac:dyDescent="0.35">
      <c r="A363" t="s">
        <v>3681</v>
      </c>
      <c r="B363" t="s">
        <v>3827</v>
      </c>
      <c r="C363" t="s">
        <v>290</v>
      </c>
      <c r="D363" s="17">
        <v>45671</v>
      </c>
      <c r="E363">
        <v>12</v>
      </c>
      <c r="F363" t="s">
        <v>42</v>
      </c>
      <c r="G363" t="str">
        <f>VLOOKUP(Table_Query_from_OCE_REP4[[#This Row],[FMPORT]],Table_Query_from_OCE_REP_1[],2,)</f>
        <v>BUENOS AIRES, ARGENTINA</v>
      </c>
      <c r="H363" t="s">
        <v>43</v>
      </c>
      <c r="I363" t="str">
        <f>VLOOKUP(Table_Query_from_OCE_REP4[[#This Row],[TOPORT]],Table_Query_from_OCE_REP_1[[PCODE]:[PNAME]],2,)</f>
        <v>RIO DE JANEIRO, BRAZIL</v>
      </c>
      <c r="J363" t="str">
        <f>_xlfn.CONCAT(Table_Query_from_OCE_REP4[[#This Row],[FMPORT]],"/",Table_Query_from_OCE_REP4[[#This Row],[TOPORT]])</f>
        <v>BUE/RIO</v>
      </c>
      <c r="K363" t="str">
        <f>_xlfn.CONCAT(Table_Query_from_OCE_REP4[[#This Row],[FM NAME]],"/",Table_Query_from_OCE_REP4[[#This Row],[TO NAME]])</f>
        <v>BUENOS AIRES, ARGENTINA/RIO DE JANEIRO, BRAZIL</v>
      </c>
      <c r="M363" t="s">
        <v>1976</v>
      </c>
      <c r="N363" t="s">
        <v>1977</v>
      </c>
      <c r="O363" t="s">
        <v>1349</v>
      </c>
    </row>
    <row r="364" spans="1:15" x14ac:dyDescent="0.35">
      <c r="A364" t="s">
        <v>3682</v>
      </c>
      <c r="B364" t="s">
        <v>4445</v>
      </c>
      <c r="C364" t="s">
        <v>290</v>
      </c>
      <c r="D364" s="17">
        <v>45683</v>
      </c>
      <c r="E364">
        <v>21</v>
      </c>
      <c r="F364" t="s">
        <v>43</v>
      </c>
      <c r="G364" t="str">
        <f>VLOOKUP(Table_Query_from_OCE_REP4[[#This Row],[FMPORT]],Table_Query_from_OCE_REP_1[],2,)</f>
        <v>RIO DE JANEIRO, BRAZIL</v>
      </c>
      <c r="H364" t="s">
        <v>42</v>
      </c>
      <c r="I364" t="str">
        <f>VLOOKUP(Table_Query_from_OCE_REP4[[#This Row],[TOPORT]],Table_Query_from_OCE_REP_1[[PCODE]:[PNAME]],2,)</f>
        <v>BUENOS AIRES, ARGENTINA</v>
      </c>
      <c r="J364" t="str">
        <f>_xlfn.CONCAT(Table_Query_from_OCE_REP4[[#This Row],[FMPORT]],"/",Table_Query_from_OCE_REP4[[#This Row],[TOPORT]])</f>
        <v>RIO/BUE</v>
      </c>
      <c r="K364" t="str">
        <f>_xlfn.CONCAT(Table_Query_from_OCE_REP4[[#This Row],[FM NAME]],"/",Table_Query_from_OCE_REP4[[#This Row],[TO NAME]])</f>
        <v>RIO DE JANEIRO, BRAZIL/BUENOS AIRES, ARGENTINA</v>
      </c>
      <c r="M364" t="s">
        <v>1978</v>
      </c>
      <c r="N364" t="s">
        <v>1979</v>
      </c>
      <c r="O364" t="s">
        <v>1349</v>
      </c>
    </row>
    <row r="365" spans="1:15" x14ac:dyDescent="0.35">
      <c r="A365" t="s">
        <v>4446</v>
      </c>
      <c r="B365" t="s">
        <v>4447</v>
      </c>
      <c r="C365" t="s">
        <v>290</v>
      </c>
      <c r="D365" s="17">
        <v>45683</v>
      </c>
      <c r="E365">
        <v>39</v>
      </c>
      <c r="F365" t="s">
        <v>43</v>
      </c>
      <c r="G365" t="str">
        <f>VLOOKUP(Table_Query_from_OCE_REP4[[#This Row],[FMPORT]],Table_Query_from_OCE_REP_1[],2,)</f>
        <v>RIO DE JANEIRO, BRAZIL</v>
      </c>
      <c r="H365" t="s">
        <v>76</v>
      </c>
      <c r="I365" t="str">
        <f>VLOOKUP(Table_Query_from_OCE_REP4[[#This Row],[TOPORT]],Table_Query_from_OCE_REP_1[[PCODE]:[PNAME]],2,)</f>
        <v>SANTIAGO DE CHILE (SAN ANTONIO), CHILE</v>
      </c>
      <c r="J365" t="str">
        <f>_xlfn.CONCAT(Table_Query_from_OCE_REP4[[#This Row],[FMPORT]],"/",Table_Query_from_OCE_REP4[[#This Row],[TOPORT]])</f>
        <v>RIO/SAI</v>
      </c>
      <c r="K365" t="str">
        <f>_xlfn.CONCAT(Table_Query_from_OCE_REP4[[#This Row],[FM NAME]],"/",Table_Query_from_OCE_REP4[[#This Row],[TO NAME]])</f>
        <v>RIO DE JANEIRO, BRAZIL/SANTIAGO DE CHILE (SAN ANTONIO), CHILE</v>
      </c>
      <c r="M365" t="s">
        <v>1980</v>
      </c>
      <c r="N365" t="s">
        <v>1981</v>
      </c>
      <c r="O365" t="s">
        <v>1252</v>
      </c>
    </row>
    <row r="366" spans="1:15" x14ac:dyDescent="0.35">
      <c r="A366" t="s">
        <v>3683</v>
      </c>
      <c r="B366" t="s">
        <v>3828</v>
      </c>
      <c r="C366" t="s">
        <v>290</v>
      </c>
      <c r="D366" s="17">
        <v>45704</v>
      </c>
      <c r="E366">
        <v>18</v>
      </c>
      <c r="F366" t="s">
        <v>42</v>
      </c>
      <c r="G366" t="str">
        <f>VLOOKUP(Table_Query_from_OCE_REP4[[#This Row],[FMPORT]],Table_Query_from_OCE_REP_1[],2,)</f>
        <v>BUENOS AIRES, ARGENTINA</v>
      </c>
      <c r="H366" t="s">
        <v>76</v>
      </c>
      <c r="I366" t="str">
        <f>VLOOKUP(Table_Query_from_OCE_REP4[[#This Row],[TOPORT]],Table_Query_from_OCE_REP_1[[PCODE]:[PNAME]],2,)</f>
        <v>SANTIAGO DE CHILE (SAN ANTONIO), CHILE</v>
      </c>
      <c r="J366" t="str">
        <f>_xlfn.CONCAT(Table_Query_from_OCE_REP4[[#This Row],[FMPORT]],"/",Table_Query_from_OCE_REP4[[#This Row],[TOPORT]])</f>
        <v>BUE/SAI</v>
      </c>
      <c r="K366" t="str">
        <f>_xlfn.CONCAT(Table_Query_from_OCE_REP4[[#This Row],[FM NAME]],"/",Table_Query_from_OCE_REP4[[#This Row],[TO NAME]])</f>
        <v>BUENOS AIRES, ARGENTINA/SANTIAGO DE CHILE (SAN ANTONIO), CHILE</v>
      </c>
      <c r="M366" t="s">
        <v>1982</v>
      </c>
      <c r="N366" t="s">
        <v>4404</v>
      </c>
      <c r="O366" t="s">
        <v>1983</v>
      </c>
    </row>
    <row r="367" spans="1:15" x14ac:dyDescent="0.35">
      <c r="A367" t="s">
        <v>3748</v>
      </c>
      <c r="B367" t="s">
        <v>3749</v>
      </c>
      <c r="C367" t="s">
        <v>290</v>
      </c>
      <c r="D367" s="17">
        <v>45704</v>
      </c>
      <c r="E367">
        <v>18</v>
      </c>
      <c r="F367" t="s">
        <v>42</v>
      </c>
      <c r="G367" t="str">
        <f>VLOOKUP(Table_Query_from_OCE_REP4[[#This Row],[FMPORT]],Table_Query_from_OCE_REP_1[],2,)</f>
        <v>BUENOS AIRES, ARGENTINA</v>
      </c>
      <c r="H367" t="s">
        <v>76</v>
      </c>
      <c r="I367" t="str">
        <f>VLOOKUP(Table_Query_from_OCE_REP4[[#This Row],[TOPORT]],Table_Query_from_OCE_REP_1[[PCODE]:[PNAME]],2,)</f>
        <v>SANTIAGO DE CHILE (SAN ANTONIO), CHILE</v>
      </c>
      <c r="J367" t="str">
        <f>_xlfn.CONCAT(Table_Query_from_OCE_REP4[[#This Row],[FMPORT]],"/",Table_Query_from_OCE_REP4[[#This Row],[TOPORT]])</f>
        <v>BUE/SAI</v>
      </c>
      <c r="K367" t="str">
        <f>_xlfn.CONCAT(Table_Query_from_OCE_REP4[[#This Row],[FM NAME]],"/",Table_Query_from_OCE_REP4[[#This Row],[TO NAME]])</f>
        <v>BUENOS AIRES, ARGENTINA/SANTIAGO DE CHILE (SAN ANTONIO), CHILE</v>
      </c>
      <c r="M367" t="s">
        <v>4136</v>
      </c>
      <c r="N367" t="s">
        <v>4137</v>
      </c>
      <c r="O367" t="s">
        <v>1825</v>
      </c>
    </row>
    <row r="368" spans="1:15" x14ac:dyDescent="0.35">
      <c r="A368" t="s">
        <v>3684</v>
      </c>
      <c r="B368" t="s">
        <v>3829</v>
      </c>
      <c r="C368" t="s">
        <v>290</v>
      </c>
      <c r="D368" s="17">
        <v>45722</v>
      </c>
      <c r="E368">
        <v>18</v>
      </c>
      <c r="F368" t="s">
        <v>76</v>
      </c>
      <c r="G368" t="str">
        <f>VLOOKUP(Table_Query_from_OCE_REP4[[#This Row],[FMPORT]],Table_Query_from_OCE_REP_1[],2,)</f>
        <v>SANTIAGO DE CHILE (SAN ANTONIO), CHILE</v>
      </c>
      <c r="H368" t="s">
        <v>42</v>
      </c>
      <c r="I368" t="str">
        <f>VLOOKUP(Table_Query_from_OCE_REP4[[#This Row],[TOPORT]],Table_Query_from_OCE_REP_1[[PCODE]:[PNAME]],2,)</f>
        <v>BUENOS AIRES, ARGENTINA</v>
      </c>
      <c r="J368" t="str">
        <f>_xlfn.CONCAT(Table_Query_from_OCE_REP4[[#This Row],[FMPORT]],"/",Table_Query_from_OCE_REP4[[#This Row],[TOPORT]])</f>
        <v>SAI/BUE</v>
      </c>
      <c r="K368" t="str">
        <f>_xlfn.CONCAT(Table_Query_from_OCE_REP4[[#This Row],[FM NAME]],"/",Table_Query_from_OCE_REP4[[#This Row],[TO NAME]])</f>
        <v>SANTIAGO DE CHILE (SAN ANTONIO), CHILE/BUENOS AIRES, ARGENTINA</v>
      </c>
      <c r="M368" t="s">
        <v>1984</v>
      </c>
      <c r="N368" t="s">
        <v>1985</v>
      </c>
      <c r="O368" t="s">
        <v>28</v>
      </c>
    </row>
    <row r="369" spans="1:15" x14ac:dyDescent="0.35">
      <c r="A369" t="s">
        <v>3685</v>
      </c>
      <c r="B369" t="s">
        <v>3830</v>
      </c>
      <c r="C369" t="s">
        <v>290</v>
      </c>
      <c r="D369" s="17">
        <v>45722</v>
      </c>
      <c r="E369">
        <v>30</v>
      </c>
      <c r="F369" t="s">
        <v>76</v>
      </c>
      <c r="G369" t="str">
        <f>VLOOKUP(Table_Query_from_OCE_REP4[[#This Row],[FMPORT]],Table_Query_from_OCE_REP_1[],2,)</f>
        <v>SANTIAGO DE CHILE (SAN ANTONIO), CHILE</v>
      </c>
      <c r="H369" t="s">
        <v>43</v>
      </c>
      <c r="I369" t="str">
        <f>VLOOKUP(Table_Query_from_OCE_REP4[[#This Row],[TOPORT]],Table_Query_from_OCE_REP_1[[PCODE]:[PNAME]],2,)</f>
        <v>RIO DE JANEIRO, BRAZIL</v>
      </c>
      <c r="J369" t="str">
        <f>_xlfn.CONCAT(Table_Query_from_OCE_REP4[[#This Row],[FMPORT]],"/",Table_Query_from_OCE_REP4[[#This Row],[TOPORT]])</f>
        <v>SAI/RIO</v>
      </c>
      <c r="K369" t="str">
        <f>_xlfn.CONCAT(Table_Query_from_OCE_REP4[[#This Row],[FM NAME]],"/",Table_Query_from_OCE_REP4[[#This Row],[TO NAME]])</f>
        <v>SANTIAGO DE CHILE (SAN ANTONIO), CHILE/RIO DE JANEIRO, BRAZIL</v>
      </c>
      <c r="M369" t="s">
        <v>1986</v>
      </c>
      <c r="N369" t="s">
        <v>1987</v>
      </c>
      <c r="O369" t="s">
        <v>1988</v>
      </c>
    </row>
    <row r="370" spans="1:15" x14ac:dyDescent="0.35">
      <c r="A370" t="s">
        <v>3686</v>
      </c>
      <c r="B370" t="s">
        <v>3687</v>
      </c>
      <c r="C370" t="s">
        <v>290</v>
      </c>
      <c r="D370" s="17">
        <v>45722</v>
      </c>
      <c r="E370">
        <v>63</v>
      </c>
      <c r="F370" t="s">
        <v>76</v>
      </c>
      <c r="G370" t="str">
        <f>VLOOKUP(Table_Query_from_OCE_REP4[[#This Row],[FMPORT]],Table_Query_from_OCE_REP_1[],2,)</f>
        <v>SANTIAGO DE CHILE (SAN ANTONIO), CHILE</v>
      </c>
      <c r="H370" t="s">
        <v>49</v>
      </c>
      <c r="I370" t="str">
        <f>VLOOKUP(Table_Query_from_OCE_REP4[[#This Row],[TOPORT]],Table_Query_from_OCE_REP_1[[PCODE]:[PNAME]],2,)</f>
        <v>BARCELONA, SPAIN</v>
      </c>
      <c r="J370" t="str">
        <f>_xlfn.CONCAT(Table_Query_from_OCE_REP4[[#This Row],[FMPORT]],"/",Table_Query_from_OCE_REP4[[#This Row],[TOPORT]])</f>
        <v>SAI/BCN</v>
      </c>
      <c r="K370" t="str">
        <f>_xlfn.CONCAT(Table_Query_from_OCE_REP4[[#This Row],[FM NAME]],"/",Table_Query_from_OCE_REP4[[#This Row],[TO NAME]])</f>
        <v>SANTIAGO DE CHILE (SAN ANTONIO), CHILE/BARCELONA, SPAIN</v>
      </c>
      <c r="M370" t="s">
        <v>1989</v>
      </c>
      <c r="N370" t="s">
        <v>4405</v>
      </c>
      <c r="O370" t="s">
        <v>1983</v>
      </c>
    </row>
    <row r="371" spans="1:15" x14ac:dyDescent="0.35">
      <c r="A371" t="s">
        <v>3688</v>
      </c>
      <c r="B371" t="s">
        <v>3831</v>
      </c>
      <c r="C371" t="s">
        <v>290</v>
      </c>
      <c r="D371" s="17">
        <v>45740</v>
      </c>
      <c r="E371">
        <v>12</v>
      </c>
      <c r="F371" t="s">
        <v>42</v>
      </c>
      <c r="G371" t="str">
        <f>VLOOKUP(Table_Query_from_OCE_REP4[[#This Row],[FMPORT]],Table_Query_from_OCE_REP_1[],2,)</f>
        <v>BUENOS AIRES, ARGENTINA</v>
      </c>
      <c r="H371" t="s">
        <v>43</v>
      </c>
      <c r="I371" t="str">
        <f>VLOOKUP(Table_Query_from_OCE_REP4[[#This Row],[TOPORT]],Table_Query_from_OCE_REP_1[[PCODE]:[PNAME]],2,)</f>
        <v>RIO DE JANEIRO, BRAZIL</v>
      </c>
      <c r="J371" t="str">
        <f>_xlfn.CONCAT(Table_Query_from_OCE_REP4[[#This Row],[FMPORT]],"/",Table_Query_from_OCE_REP4[[#This Row],[TOPORT]])</f>
        <v>BUE/RIO</v>
      </c>
      <c r="K371" t="str">
        <f>_xlfn.CONCAT(Table_Query_from_OCE_REP4[[#This Row],[FM NAME]],"/",Table_Query_from_OCE_REP4[[#This Row],[TO NAME]])</f>
        <v>BUENOS AIRES, ARGENTINA/RIO DE JANEIRO, BRAZIL</v>
      </c>
      <c r="M371" t="s">
        <v>1990</v>
      </c>
      <c r="N371" t="s">
        <v>1991</v>
      </c>
      <c r="O371" t="s">
        <v>27</v>
      </c>
    </row>
    <row r="372" spans="1:15" x14ac:dyDescent="0.35">
      <c r="A372" t="s">
        <v>3689</v>
      </c>
      <c r="B372" t="s">
        <v>3832</v>
      </c>
      <c r="C372" t="s">
        <v>290</v>
      </c>
      <c r="D372" s="17">
        <v>45740</v>
      </c>
      <c r="E372">
        <v>38</v>
      </c>
      <c r="F372" t="s">
        <v>42</v>
      </c>
      <c r="G372" t="str">
        <f>VLOOKUP(Table_Query_from_OCE_REP4[[#This Row],[FMPORT]],Table_Query_from_OCE_REP_1[],2,)</f>
        <v>BUENOS AIRES, ARGENTINA</v>
      </c>
      <c r="H372" t="s">
        <v>59</v>
      </c>
      <c r="I372" t="str">
        <f>VLOOKUP(Table_Query_from_OCE_REP4[[#This Row],[TOPORT]],Table_Query_from_OCE_REP_1[[PCODE]:[PNAME]],2,)</f>
        <v>LISBON, PORTUGAL</v>
      </c>
      <c r="J372" t="str">
        <f>_xlfn.CONCAT(Table_Query_from_OCE_REP4[[#This Row],[FMPORT]],"/",Table_Query_from_OCE_REP4[[#This Row],[TOPORT]])</f>
        <v>BUE/LIS</v>
      </c>
      <c r="K372" t="str">
        <f>_xlfn.CONCAT(Table_Query_from_OCE_REP4[[#This Row],[FM NAME]],"/",Table_Query_from_OCE_REP4[[#This Row],[TO NAME]])</f>
        <v>BUENOS AIRES, ARGENTINA/LISBON, PORTUGAL</v>
      </c>
      <c r="M372" t="s">
        <v>1992</v>
      </c>
      <c r="N372" t="s">
        <v>1993</v>
      </c>
      <c r="O372" t="s">
        <v>27</v>
      </c>
    </row>
    <row r="373" spans="1:15" x14ac:dyDescent="0.35">
      <c r="A373" t="s">
        <v>3690</v>
      </c>
      <c r="B373" t="s">
        <v>3833</v>
      </c>
      <c r="C373" t="s">
        <v>290</v>
      </c>
      <c r="D373" s="17">
        <v>45740</v>
      </c>
      <c r="E373">
        <v>45</v>
      </c>
      <c r="F373" t="s">
        <v>42</v>
      </c>
      <c r="G373" t="str">
        <f>VLOOKUP(Table_Query_from_OCE_REP4[[#This Row],[FMPORT]],Table_Query_from_OCE_REP_1[],2,)</f>
        <v>BUENOS AIRES, ARGENTINA</v>
      </c>
      <c r="H373" t="s">
        <v>49</v>
      </c>
      <c r="I373" t="str">
        <f>VLOOKUP(Table_Query_from_OCE_REP4[[#This Row],[TOPORT]],Table_Query_from_OCE_REP_1[[PCODE]:[PNAME]],2,)</f>
        <v>BARCELONA, SPAIN</v>
      </c>
      <c r="J373" t="str">
        <f>_xlfn.CONCAT(Table_Query_from_OCE_REP4[[#This Row],[FMPORT]],"/",Table_Query_from_OCE_REP4[[#This Row],[TOPORT]])</f>
        <v>BUE/BCN</v>
      </c>
      <c r="K373" t="str">
        <f>_xlfn.CONCAT(Table_Query_from_OCE_REP4[[#This Row],[FM NAME]],"/",Table_Query_from_OCE_REP4[[#This Row],[TO NAME]])</f>
        <v>BUENOS AIRES, ARGENTINA/BARCELONA, SPAIN</v>
      </c>
      <c r="M373" t="s">
        <v>1994</v>
      </c>
      <c r="N373" t="s">
        <v>1995</v>
      </c>
      <c r="O373" t="s">
        <v>1252</v>
      </c>
    </row>
    <row r="374" spans="1:15" x14ac:dyDescent="0.35">
      <c r="A374" t="s">
        <v>3691</v>
      </c>
      <c r="B374" t="s">
        <v>3834</v>
      </c>
      <c r="C374" t="s">
        <v>290</v>
      </c>
      <c r="D374" s="17">
        <v>45752</v>
      </c>
      <c r="E374">
        <v>16</v>
      </c>
      <c r="F374" t="s">
        <v>43</v>
      </c>
      <c r="G374" t="str">
        <f>VLOOKUP(Table_Query_from_OCE_REP4[[#This Row],[FMPORT]],Table_Query_from_OCE_REP_1[],2,)</f>
        <v>RIO DE JANEIRO, BRAZIL</v>
      </c>
      <c r="H374" t="s">
        <v>2795</v>
      </c>
      <c r="I374" t="str">
        <f>VLOOKUP(Table_Query_from_OCE_REP4[[#This Row],[TOPORT]],Table_Query_from_OCE_REP_1[[PCODE]:[PNAME]],2,)</f>
        <v>SANTA CRUZ DE TENERIFE, CANARY ISLANDS</v>
      </c>
      <c r="J374" t="str">
        <f>_xlfn.CONCAT(Table_Query_from_OCE_REP4[[#This Row],[FMPORT]],"/",Table_Query_from_OCE_REP4[[#This Row],[TOPORT]])</f>
        <v>RIO/TCI</v>
      </c>
      <c r="K374" t="str">
        <f>_xlfn.CONCAT(Table_Query_from_OCE_REP4[[#This Row],[FM NAME]],"/",Table_Query_from_OCE_REP4[[#This Row],[TO NAME]])</f>
        <v>RIO DE JANEIRO, BRAZIL/SANTA CRUZ DE TENERIFE, CANARY ISLANDS</v>
      </c>
      <c r="M374" t="s">
        <v>1996</v>
      </c>
      <c r="N374" t="s">
        <v>1997</v>
      </c>
      <c r="O374" t="s">
        <v>1998</v>
      </c>
    </row>
    <row r="375" spans="1:15" x14ac:dyDescent="0.35">
      <c r="A375" t="s">
        <v>3692</v>
      </c>
      <c r="B375" t="s">
        <v>3835</v>
      </c>
      <c r="C375" t="s">
        <v>290</v>
      </c>
      <c r="D375" s="17">
        <v>45752</v>
      </c>
      <c r="E375">
        <v>26</v>
      </c>
      <c r="F375" t="s">
        <v>43</v>
      </c>
      <c r="G375" t="str">
        <f>VLOOKUP(Table_Query_from_OCE_REP4[[#This Row],[FMPORT]],Table_Query_from_OCE_REP_1[],2,)</f>
        <v>RIO DE JANEIRO, BRAZIL</v>
      </c>
      <c r="H375" t="s">
        <v>59</v>
      </c>
      <c r="I375" t="str">
        <f>VLOOKUP(Table_Query_from_OCE_REP4[[#This Row],[TOPORT]],Table_Query_from_OCE_REP_1[[PCODE]:[PNAME]],2,)</f>
        <v>LISBON, PORTUGAL</v>
      </c>
      <c r="J375" t="str">
        <f>_xlfn.CONCAT(Table_Query_from_OCE_REP4[[#This Row],[FMPORT]],"/",Table_Query_from_OCE_REP4[[#This Row],[TOPORT]])</f>
        <v>RIO/LIS</v>
      </c>
      <c r="K375" t="str">
        <f>_xlfn.CONCAT(Table_Query_from_OCE_REP4[[#This Row],[FM NAME]],"/",Table_Query_from_OCE_REP4[[#This Row],[TO NAME]])</f>
        <v>RIO DE JANEIRO, BRAZIL/LISBON, PORTUGAL</v>
      </c>
      <c r="M375" t="s">
        <v>1999</v>
      </c>
      <c r="N375" t="s">
        <v>2000</v>
      </c>
      <c r="O375" t="s">
        <v>1358</v>
      </c>
    </row>
    <row r="376" spans="1:15" x14ac:dyDescent="0.35">
      <c r="A376" t="s">
        <v>3693</v>
      </c>
      <c r="B376" t="s">
        <v>3836</v>
      </c>
      <c r="C376" t="s">
        <v>290</v>
      </c>
      <c r="D376" s="17">
        <v>45752</v>
      </c>
      <c r="E376">
        <v>33</v>
      </c>
      <c r="F376" t="s">
        <v>43</v>
      </c>
      <c r="G376" t="str">
        <f>VLOOKUP(Table_Query_from_OCE_REP4[[#This Row],[FMPORT]],Table_Query_from_OCE_REP_1[],2,)</f>
        <v>RIO DE JANEIRO, BRAZIL</v>
      </c>
      <c r="H376" t="s">
        <v>49</v>
      </c>
      <c r="I376" t="str">
        <f>VLOOKUP(Table_Query_from_OCE_REP4[[#This Row],[TOPORT]],Table_Query_from_OCE_REP_1[[PCODE]:[PNAME]],2,)</f>
        <v>BARCELONA, SPAIN</v>
      </c>
      <c r="J376" t="str">
        <f>_xlfn.CONCAT(Table_Query_from_OCE_REP4[[#This Row],[FMPORT]],"/",Table_Query_from_OCE_REP4[[#This Row],[TOPORT]])</f>
        <v>RIO/BCN</v>
      </c>
      <c r="K376" t="str">
        <f>_xlfn.CONCAT(Table_Query_from_OCE_REP4[[#This Row],[FM NAME]],"/",Table_Query_from_OCE_REP4[[#This Row],[TO NAME]])</f>
        <v>RIO DE JANEIRO, BRAZIL/BARCELONA, SPAIN</v>
      </c>
      <c r="M376" t="s">
        <v>2001</v>
      </c>
      <c r="N376" t="s">
        <v>2002</v>
      </c>
      <c r="O376" t="s">
        <v>1379</v>
      </c>
    </row>
    <row r="377" spans="1:15" x14ac:dyDescent="0.35">
      <c r="A377" t="s">
        <v>3694</v>
      </c>
      <c r="B377" t="s">
        <v>3837</v>
      </c>
      <c r="C377" t="s">
        <v>290</v>
      </c>
      <c r="D377" s="17">
        <v>45768</v>
      </c>
      <c r="E377">
        <v>10</v>
      </c>
      <c r="F377" t="s">
        <v>2795</v>
      </c>
      <c r="G377" t="str">
        <f>VLOOKUP(Table_Query_from_OCE_REP4[[#This Row],[FMPORT]],Table_Query_from_OCE_REP_1[],2,)</f>
        <v>SANTA CRUZ DE TENERIFE, CANARY ISLANDS</v>
      </c>
      <c r="H377" t="s">
        <v>59</v>
      </c>
      <c r="I377" t="str">
        <f>VLOOKUP(Table_Query_from_OCE_REP4[[#This Row],[TOPORT]],Table_Query_from_OCE_REP_1[[PCODE]:[PNAME]],2,)</f>
        <v>LISBON, PORTUGAL</v>
      </c>
      <c r="J377" t="str">
        <f>_xlfn.CONCAT(Table_Query_from_OCE_REP4[[#This Row],[FMPORT]],"/",Table_Query_from_OCE_REP4[[#This Row],[TOPORT]])</f>
        <v>TCI/LIS</v>
      </c>
      <c r="K377" t="str">
        <f>_xlfn.CONCAT(Table_Query_from_OCE_REP4[[#This Row],[FM NAME]],"/",Table_Query_from_OCE_REP4[[#This Row],[TO NAME]])</f>
        <v>SANTA CRUZ DE TENERIFE, CANARY ISLANDS/LISBON, PORTUGAL</v>
      </c>
      <c r="M377" t="s">
        <v>2003</v>
      </c>
      <c r="N377" t="s">
        <v>2004</v>
      </c>
      <c r="O377" t="s">
        <v>1252</v>
      </c>
    </row>
    <row r="378" spans="1:15" x14ac:dyDescent="0.35">
      <c r="A378" t="s">
        <v>3695</v>
      </c>
      <c r="B378" t="s">
        <v>3838</v>
      </c>
      <c r="C378" t="s">
        <v>290</v>
      </c>
      <c r="D378" s="17">
        <v>45778</v>
      </c>
      <c r="E378">
        <v>7</v>
      </c>
      <c r="F378" t="s">
        <v>59</v>
      </c>
      <c r="G378" t="str">
        <f>VLOOKUP(Table_Query_from_OCE_REP4[[#This Row],[FMPORT]],Table_Query_from_OCE_REP_1[],2,)</f>
        <v>LISBON, PORTUGAL</v>
      </c>
      <c r="H378" t="s">
        <v>49</v>
      </c>
      <c r="I378" t="str">
        <f>VLOOKUP(Table_Query_from_OCE_REP4[[#This Row],[TOPORT]],Table_Query_from_OCE_REP_1[[PCODE]:[PNAME]],2,)</f>
        <v>BARCELONA, SPAIN</v>
      </c>
      <c r="J378" t="str">
        <f>_xlfn.CONCAT(Table_Query_from_OCE_REP4[[#This Row],[FMPORT]],"/",Table_Query_from_OCE_REP4[[#This Row],[TOPORT]])</f>
        <v>LIS/BCN</v>
      </c>
      <c r="K378" t="str">
        <f>_xlfn.CONCAT(Table_Query_from_OCE_REP4[[#This Row],[FM NAME]],"/",Table_Query_from_OCE_REP4[[#This Row],[TO NAME]])</f>
        <v>LISBON, PORTUGAL/BARCELONA, SPAIN</v>
      </c>
      <c r="M378" t="s">
        <v>2005</v>
      </c>
      <c r="N378" t="s">
        <v>2006</v>
      </c>
      <c r="O378" t="s">
        <v>1358</v>
      </c>
    </row>
    <row r="379" spans="1:15" x14ac:dyDescent="0.35">
      <c r="A379" t="s">
        <v>4176</v>
      </c>
      <c r="B379" t="s">
        <v>4177</v>
      </c>
      <c r="C379" t="s">
        <v>290</v>
      </c>
      <c r="D379" s="17">
        <v>45785</v>
      </c>
      <c r="E379">
        <v>10</v>
      </c>
      <c r="F379" t="s">
        <v>49</v>
      </c>
      <c r="G379" t="str">
        <f>VLOOKUP(Table_Query_from_OCE_REP4[[#This Row],[FMPORT]],Table_Query_from_OCE_REP_1[],2,)</f>
        <v>BARCELONA, SPAIN</v>
      </c>
      <c r="H379" t="s">
        <v>48</v>
      </c>
      <c r="I379" t="str">
        <f>VLOOKUP(Table_Query_from_OCE_REP4[[#This Row],[TOPORT]],Table_Query_from_OCE_REP_1[[PCODE]:[PNAME]],2,)</f>
        <v>ROME (CIVITAVECCHIA), ITALY</v>
      </c>
      <c r="J379" t="str">
        <f>_xlfn.CONCAT(Table_Query_from_OCE_REP4[[#This Row],[FMPORT]],"/",Table_Query_from_OCE_REP4[[#This Row],[TOPORT]])</f>
        <v>BCN/CIV</v>
      </c>
      <c r="K379" t="str">
        <f>_xlfn.CONCAT(Table_Query_from_OCE_REP4[[#This Row],[FM NAME]],"/",Table_Query_from_OCE_REP4[[#This Row],[TO NAME]])</f>
        <v>BARCELONA, SPAIN/ROME (CIVITAVECCHIA), ITALY</v>
      </c>
      <c r="M379" t="s">
        <v>2007</v>
      </c>
      <c r="N379" t="s">
        <v>2008</v>
      </c>
      <c r="O379" t="s">
        <v>1358</v>
      </c>
    </row>
    <row r="380" spans="1:15" x14ac:dyDescent="0.35">
      <c r="A380" t="s">
        <v>4178</v>
      </c>
      <c r="B380" t="s">
        <v>4179</v>
      </c>
      <c r="C380" t="s">
        <v>290</v>
      </c>
      <c r="D380" s="17">
        <v>45795</v>
      </c>
      <c r="E380">
        <v>8</v>
      </c>
      <c r="F380" t="s">
        <v>48</v>
      </c>
      <c r="G380" t="str">
        <f>VLOOKUP(Table_Query_from_OCE_REP4[[#This Row],[FMPORT]],Table_Query_from_OCE_REP_1[],2,)</f>
        <v>ROME (CIVITAVECCHIA), ITALY</v>
      </c>
      <c r="H380" t="s">
        <v>49</v>
      </c>
      <c r="I380" t="str">
        <f>VLOOKUP(Table_Query_from_OCE_REP4[[#This Row],[TOPORT]],Table_Query_from_OCE_REP_1[[PCODE]:[PNAME]],2,)</f>
        <v>BARCELONA, SPAIN</v>
      </c>
      <c r="J380" t="str">
        <f>_xlfn.CONCAT(Table_Query_from_OCE_REP4[[#This Row],[FMPORT]],"/",Table_Query_from_OCE_REP4[[#This Row],[TOPORT]])</f>
        <v>CIV/BCN</v>
      </c>
      <c r="K380" t="str">
        <f>_xlfn.CONCAT(Table_Query_from_OCE_REP4[[#This Row],[FM NAME]],"/",Table_Query_from_OCE_REP4[[#This Row],[TO NAME]])</f>
        <v>ROME (CIVITAVECCHIA), ITALY/BARCELONA, SPAIN</v>
      </c>
      <c r="M380" t="s">
        <v>2009</v>
      </c>
      <c r="N380" t="s">
        <v>2010</v>
      </c>
      <c r="O380" t="s">
        <v>1259</v>
      </c>
    </row>
    <row r="381" spans="1:15" x14ac:dyDescent="0.35">
      <c r="A381" t="s">
        <v>4180</v>
      </c>
      <c r="B381" t="s">
        <v>4071</v>
      </c>
      <c r="C381" t="s">
        <v>290</v>
      </c>
      <c r="D381" s="17">
        <v>45803</v>
      </c>
      <c r="E381">
        <v>14</v>
      </c>
      <c r="F381" t="s">
        <v>49</v>
      </c>
      <c r="G381" t="str">
        <f>VLOOKUP(Table_Query_from_OCE_REP4[[#This Row],[FMPORT]],Table_Query_from_OCE_REP_1[],2,)</f>
        <v>BARCELONA, SPAIN</v>
      </c>
      <c r="H381" t="s">
        <v>47</v>
      </c>
      <c r="I381" t="str">
        <f>VLOOKUP(Table_Query_from_OCE_REP4[[#This Row],[TOPORT]],Table_Query_from_OCE_REP_1[[PCODE]:[PNAME]],2,)</f>
        <v>ATHENS (PIRAEUS), GREECE</v>
      </c>
      <c r="J381" t="str">
        <f>_xlfn.CONCAT(Table_Query_from_OCE_REP4[[#This Row],[FMPORT]],"/",Table_Query_from_OCE_REP4[[#This Row],[TOPORT]])</f>
        <v>BCN/PIR</v>
      </c>
      <c r="K381" t="str">
        <f>_xlfn.CONCAT(Table_Query_from_OCE_REP4[[#This Row],[FM NAME]],"/",Table_Query_from_OCE_REP4[[#This Row],[TO NAME]])</f>
        <v>BARCELONA, SPAIN/ATHENS (PIRAEUS), GREECE</v>
      </c>
      <c r="M381" t="s">
        <v>2011</v>
      </c>
      <c r="N381" t="s">
        <v>2012</v>
      </c>
      <c r="O381" t="s">
        <v>1349</v>
      </c>
    </row>
    <row r="382" spans="1:15" x14ac:dyDescent="0.35">
      <c r="A382" t="s">
        <v>4181</v>
      </c>
      <c r="B382" t="s">
        <v>4182</v>
      </c>
      <c r="C382" t="s">
        <v>290</v>
      </c>
      <c r="D382" s="17">
        <v>45817</v>
      </c>
      <c r="E382">
        <v>7</v>
      </c>
      <c r="F382" t="s">
        <v>47</v>
      </c>
      <c r="G382" t="str">
        <f>VLOOKUP(Table_Query_from_OCE_REP4[[#This Row],[FMPORT]],Table_Query_from_OCE_REP_1[],2,)</f>
        <v>ATHENS (PIRAEUS), GREECE</v>
      </c>
      <c r="H382" t="s">
        <v>49</v>
      </c>
      <c r="I382" t="str">
        <f>VLOOKUP(Table_Query_from_OCE_REP4[[#This Row],[TOPORT]],Table_Query_from_OCE_REP_1[[PCODE]:[PNAME]],2,)</f>
        <v>BARCELONA, SPAIN</v>
      </c>
      <c r="J382" t="str">
        <f>_xlfn.CONCAT(Table_Query_from_OCE_REP4[[#This Row],[FMPORT]],"/",Table_Query_from_OCE_REP4[[#This Row],[TOPORT]])</f>
        <v>PIR/BCN</v>
      </c>
      <c r="K382" t="str">
        <f>_xlfn.CONCAT(Table_Query_from_OCE_REP4[[#This Row],[FM NAME]],"/",Table_Query_from_OCE_REP4[[#This Row],[TO NAME]])</f>
        <v>ATHENS (PIRAEUS), GREECE/BARCELONA, SPAIN</v>
      </c>
      <c r="M382" t="s">
        <v>2013</v>
      </c>
      <c r="N382" t="s">
        <v>2014</v>
      </c>
      <c r="O382" t="s">
        <v>1825</v>
      </c>
    </row>
    <row r="383" spans="1:15" x14ac:dyDescent="0.35">
      <c r="A383" t="s">
        <v>4183</v>
      </c>
      <c r="B383" t="s">
        <v>4184</v>
      </c>
      <c r="C383" t="s">
        <v>290</v>
      </c>
      <c r="D383" s="17">
        <v>45824</v>
      </c>
      <c r="E383">
        <v>14</v>
      </c>
      <c r="F383" t="s">
        <v>49</v>
      </c>
      <c r="G383" t="str">
        <f>VLOOKUP(Table_Query_from_OCE_REP4[[#This Row],[FMPORT]],Table_Query_from_OCE_REP_1[],2,)</f>
        <v>BARCELONA, SPAIN</v>
      </c>
      <c r="H383" t="s">
        <v>60</v>
      </c>
      <c r="I383" t="str">
        <f>VLOOKUP(Table_Query_from_OCE_REP4[[#This Row],[TOPORT]],Table_Query_from_OCE_REP_1[[PCODE]:[PNAME]],2,)</f>
        <v>LONDON (SOUTHAMPTON), UK</v>
      </c>
      <c r="J383" t="str">
        <f>_xlfn.CONCAT(Table_Query_from_OCE_REP4[[#This Row],[FMPORT]],"/",Table_Query_from_OCE_REP4[[#This Row],[TOPORT]])</f>
        <v>BCN/SOU</v>
      </c>
      <c r="K383" t="str">
        <f>_xlfn.CONCAT(Table_Query_from_OCE_REP4[[#This Row],[FM NAME]],"/",Table_Query_from_OCE_REP4[[#This Row],[TO NAME]])</f>
        <v>BARCELONA, SPAIN/LONDON (SOUTHAMPTON), UK</v>
      </c>
      <c r="M383" t="s">
        <v>2015</v>
      </c>
      <c r="N383" t="s">
        <v>2016</v>
      </c>
      <c r="O383" t="s">
        <v>1343</v>
      </c>
    </row>
    <row r="384" spans="1:15" x14ac:dyDescent="0.35">
      <c r="A384" t="s">
        <v>4185</v>
      </c>
      <c r="B384" t="s">
        <v>4186</v>
      </c>
      <c r="C384" t="s">
        <v>290</v>
      </c>
      <c r="D384" s="17">
        <v>45838</v>
      </c>
      <c r="E384">
        <v>11</v>
      </c>
      <c r="F384" t="s">
        <v>60</v>
      </c>
      <c r="G384" t="str">
        <f>VLOOKUP(Table_Query_from_OCE_REP4[[#This Row],[FMPORT]],Table_Query_from_OCE_REP_1[],2,)</f>
        <v>LONDON (SOUTHAMPTON), UK</v>
      </c>
      <c r="H384" t="s">
        <v>62</v>
      </c>
      <c r="I384" t="str">
        <f>VLOOKUP(Table_Query_from_OCE_REP4[[#This Row],[TOPORT]],Table_Query_from_OCE_REP_1[[PCODE]:[PNAME]],2,)</f>
        <v>REYKJAVIK, ICELAND</v>
      </c>
      <c r="J384" t="str">
        <f>_xlfn.CONCAT(Table_Query_from_OCE_REP4[[#This Row],[FMPORT]],"/",Table_Query_from_OCE_REP4[[#This Row],[TOPORT]])</f>
        <v>SOU/REK</v>
      </c>
      <c r="K384" t="str">
        <f>_xlfn.CONCAT(Table_Query_from_OCE_REP4[[#This Row],[FM NAME]],"/",Table_Query_from_OCE_REP4[[#This Row],[TO NAME]])</f>
        <v>LONDON (SOUTHAMPTON), UK/REYKJAVIK, ICELAND</v>
      </c>
      <c r="M384" t="s">
        <v>2017</v>
      </c>
      <c r="N384" t="s">
        <v>2018</v>
      </c>
      <c r="O384" t="s">
        <v>2019</v>
      </c>
    </row>
    <row r="385" spans="1:15" x14ac:dyDescent="0.35">
      <c r="A385" t="s">
        <v>4187</v>
      </c>
      <c r="B385" t="s">
        <v>4188</v>
      </c>
      <c r="C385" t="s">
        <v>290</v>
      </c>
      <c r="D385" s="17">
        <v>45849</v>
      </c>
      <c r="E385">
        <v>16</v>
      </c>
      <c r="F385" t="s">
        <v>62</v>
      </c>
      <c r="G385" t="str">
        <f>VLOOKUP(Table_Query_from_OCE_REP4[[#This Row],[FMPORT]],Table_Query_from_OCE_REP_1[],2,)</f>
        <v>REYKJAVIK, ICELAND</v>
      </c>
      <c r="H385" t="s">
        <v>67</v>
      </c>
      <c r="I385" t="str">
        <f>VLOOKUP(Table_Query_from_OCE_REP4[[#This Row],[TOPORT]],Table_Query_from_OCE_REP_1[[PCODE]:[PNAME]],2,)</f>
        <v>MONTREAL, QUEBEC</v>
      </c>
      <c r="J385" t="str">
        <f>_xlfn.CONCAT(Table_Query_from_OCE_REP4[[#This Row],[FMPORT]],"/",Table_Query_from_OCE_REP4[[#This Row],[TOPORT]])</f>
        <v>REK/YUL</v>
      </c>
      <c r="K385" t="str">
        <f>_xlfn.CONCAT(Table_Query_from_OCE_REP4[[#This Row],[FM NAME]],"/",Table_Query_from_OCE_REP4[[#This Row],[TO NAME]])</f>
        <v>REYKJAVIK, ICELAND/MONTREAL, QUEBEC</v>
      </c>
      <c r="M385" t="s">
        <v>2020</v>
      </c>
      <c r="N385" t="s">
        <v>2021</v>
      </c>
      <c r="O385" t="s">
        <v>1624</v>
      </c>
    </row>
    <row r="386" spans="1:15" x14ac:dyDescent="0.35">
      <c r="A386" t="s">
        <v>4189</v>
      </c>
      <c r="B386" t="s">
        <v>4190</v>
      </c>
      <c r="C386" t="s">
        <v>290</v>
      </c>
      <c r="D386" s="17">
        <v>45865</v>
      </c>
      <c r="E386">
        <v>16</v>
      </c>
      <c r="F386" t="s">
        <v>67</v>
      </c>
      <c r="G386" t="str">
        <f>VLOOKUP(Table_Query_from_OCE_REP4[[#This Row],[FMPORT]],Table_Query_from_OCE_REP_1[],2,)</f>
        <v>MONTREAL, QUEBEC</v>
      </c>
      <c r="H386" t="s">
        <v>62</v>
      </c>
      <c r="I386" t="str">
        <f>VLOOKUP(Table_Query_from_OCE_REP4[[#This Row],[TOPORT]],Table_Query_from_OCE_REP_1[[PCODE]:[PNAME]],2,)</f>
        <v>REYKJAVIK, ICELAND</v>
      </c>
      <c r="J386" t="str">
        <f>_xlfn.CONCAT(Table_Query_from_OCE_REP4[[#This Row],[FMPORT]],"/",Table_Query_from_OCE_REP4[[#This Row],[TOPORT]])</f>
        <v>YUL/REK</v>
      </c>
      <c r="K386" t="str">
        <f>_xlfn.CONCAT(Table_Query_from_OCE_REP4[[#This Row],[FM NAME]],"/",Table_Query_from_OCE_REP4[[#This Row],[TO NAME]])</f>
        <v>MONTREAL, QUEBEC/REYKJAVIK, ICELAND</v>
      </c>
      <c r="M386" t="s">
        <v>2022</v>
      </c>
      <c r="N386" t="s">
        <v>2023</v>
      </c>
      <c r="O386" t="s">
        <v>1448</v>
      </c>
    </row>
    <row r="387" spans="1:15" x14ac:dyDescent="0.35">
      <c r="A387" t="s">
        <v>4191</v>
      </c>
      <c r="B387" t="s">
        <v>4192</v>
      </c>
      <c r="C387" t="s">
        <v>290</v>
      </c>
      <c r="D387" s="17">
        <v>45865</v>
      </c>
      <c r="E387">
        <v>28</v>
      </c>
      <c r="F387" t="s">
        <v>67</v>
      </c>
      <c r="G387" t="str">
        <f>VLOOKUP(Table_Query_from_OCE_REP4[[#This Row],[FMPORT]],Table_Query_from_OCE_REP_1[],2,)</f>
        <v>MONTREAL, QUEBEC</v>
      </c>
      <c r="H387" t="s">
        <v>60</v>
      </c>
      <c r="I387" t="str">
        <f>VLOOKUP(Table_Query_from_OCE_REP4[[#This Row],[TOPORT]],Table_Query_from_OCE_REP_1[[PCODE]:[PNAME]],2,)</f>
        <v>LONDON (SOUTHAMPTON), UK</v>
      </c>
      <c r="J387" t="str">
        <f>_xlfn.CONCAT(Table_Query_from_OCE_REP4[[#This Row],[FMPORT]],"/",Table_Query_from_OCE_REP4[[#This Row],[TOPORT]])</f>
        <v>YUL/SOU</v>
      </c>
      <c r="K387" t="str">
        <f>_xlfn.CONCAT(Table_Query_from_OCE_REP4[[#This Row],[FM NAME]],"/",Table_Query_from_OCE_REP4[[#This Row],[TO NAME]])</f>
        <v>MONTREAL, QUEBEC/LONDON (SOUTHAMPTON), UK</v>
      </c>
      <c r="M387" t="s">
        <v>2024</v>
      </c>
      <c r="N387" t="s">
        <v>2025</v>
      </c>
      <c r="O387" t="s">
        <v>2026</v>
      </c>
    </row>
    <row r="388" spans="1:15" x14ac:dyDescent="0.35">
      <c r="A388" t="s">
        <v>4193</v>
      </c>
      <c r="B388" t="s">
        <v>4194</v>
      </c>
      <c r="C388" t="s">
        <v>290</v>
      </c>
      <c r="D388" s="17">
        <v>45881</v>
      </c>
      <c r="E388">
        <v>12</v>
      </c>
      <c r="F388" t="s">
        <v>62</v>
      </c>
      <c r="G388" t="str">
        <f>VLOOKUP(Table_Query_from_OCE_REP4[[#This Row],[FMPORT]],Table_Query_from_OCE_REP_1[],2,)</f>
        <v>REYKJAVIK, ICELAND</v>
      </c>
      <c r="H388" t="s">
        <v>60</v>
      </c>
      <c r="I388" t="str">
        <f>VLOOKUP(Table_Query_from_OCE_REP4[[#This Row],[TOPORT]],Table_Query_from_OCE_REP_1[[PCODE]:[PNAME]],2,)</f>
        <v>LONDON (SOUTHAMPTON), UK</v>
      </c>
      <c r="J388" t="str">
        <f>_xlfn.CONCAT(Table_Query_from_OCE_REP4[[#This Row],[FMPORT]],"/",Table_Query_from_OCE_REP4[[#This Row],[TOPORT]])</f>
        <v>REK/SOU</v>
      </c>
      <c r="K388" t="str">
        <f>_xlfn.CONCAT(Table_Query_from_OCE_REP4[[#This Row],[FM NAME]],"/",Table_Query_from_OCE_REP4[[#This Row],[TO NAME]])</f>
        <v>REYKJAVIK, ICELAND/LONDON (SOUTHAMPTON), UK</v>
      </c>
      <c r="M388" t="s">
        <v>2027</v>
      </c>
      <c r="N388" t="s">
        <v>2028</v>
      </c>
      <c r="O388" t="s">
        <v>2029</v>
      </c>
    </row>
    <row r="389" spans="1:15" x14ac:dyDescent="0.35">
      <c r="A389" t="s">
        <v>4195</v>
      </c>
      <c r="B389" t="s">
        <v>4410</v>
      </c>
      <c r="C389" t="s">
        <v>290</v>
      </c>
      <c r="D389" s="17">
        <v>45893</v>
      </c>
      <c r="E389">
        <v>10</v>
      </c>
      <c r="F389" t="s">
        <v>60</v>
      </c>
      <c r="G389" t="str">
        <f>VLOOKUP(Table_Query_from_OCE_REP4[[#This Row],[FMPORT]],Table_Query_from_OCE_REP_1[],2,)</f>
        <v>LONDON (SOUTHAMPTON), UK</v>
      </c>
      <c r="H389" t="s">
        <v>60</v>
      </c>
      <c r="I389" t="str">
        <f>VLOOKUP(Table_Query_from_OCE_REP4[[#This Row],[TOPORT]],Table_Query_from_OCE_REP_1[[PCODE]:[PNAME]],2,)</f>
        <v>LONDON (SOUTHAMPTON), UK</v>
      </c>
      <c r="J389" t="str">
        <f>_xlfn.CONCAT(Table_Query_from_OCE_REP4[[#This Row],[FMPORT]],"/",Table_Query_from_OCE_REP4[[#This Row],[TOPORT]])</f>
        <v>SOU/SOU</v>
      </c>
      <c r="K389" t="str">
        <f>_xlfn.CONCAT(Table_Query_from_OCE_REP4[[#This Row],[FM NAME]],"/",Table_Query_from_OCE_REP4[[#This Row],[TO NAME]])</f>
        <v>LONDON (SOUTHAMPTON), UK/LONDON (SOUTHAMPTON), UK</v>
      </c>
      <c r="M389" t="s">
        <v>2030</v>
      </c>
      <c r="N389" t="s">
        <v>2031</v>
      </c>
      <c r="O389" t="s">
        <v>2032</v>
      </c>
    </row>
    <row r="390" spans="1:15" x14ac:dyDescent="0.35">
      <c r="A390" t="s">
        <v>4197</v>
      </c>
      <c r="B390" t="s">
        <v>4198</v>
      </c>
      <c r="C390" t="s">
        <v>290</v>
      </c>
      <c r="D390" s="17">
        <v>45893</v>
      </c>
      <c r="E390">
        <v>22</v>
      </c>
      <c r="F390" t="s">
        <v>60</v>
      </c>
      <c r="G390" t="str">
        <f>VLOOKUP(Table_Query_from_OCE_REP4[[#This Row],[FMPORT]],Table_Query_from_OCE_REP_1[],2,)</f>
        <v>LONDON (SOUTHAMPTON), UK</v>
      </c>
      <c r="H390" t="s">
        <v>49</v>
      </c>
      <c r="I390" t="str">
        <f>VLOOKUP(Table_Query_from_OCE_REP4[[#This Row],[TOPORT]],Table_Query_from_OCE_REP_1[[PCODE]:[PNAME]],2,)</f>
        <v>BARCELONA, SPAIN</v>
      </c>
      <c r="J390" t="str">
        <f>_xlfn.CONCAT(Table_Query_from_OCE_REP4[[#This Row],[FMPORT]],"/",Table_Query_from_OCE_REP4[[#This Row],[TOPORT]])</f>
        <v>SOU/BCN</v>
      </c>
      <c r="K390" t="str">
        <f>_xlfn.CONCAT(Table_Query_from_OCE_REP4[[#This Row],[FM NAME]],"/",Table_Query_from_OCE_REP4[[#This Row],[TO NAME]])</f>
        <v>LONDON (SOUTHAMPTON), UK/BARCELONA, SPAIN</v>
      </c>
      <c r="M390" t="s">
        <v>2033</v>
      </c>
      <c r="N390" t="s">
        <v>2034</v>
      </c>
      <c r="O390" t="s">
        <v>1320</v>
      </c>
    </row>
    <row r="391" spans="1:15" x14ac:dyDescent="0.35">
      <c r="A391" t="s">
        <v>4199</v>
      </c>
      <c r="B391" t="s">
        <v>4200</v>
      </c>
      <c r="C391" t="s">
        <v>290</v>
      </c>
      <c r="D391" s="17">
        <v>45893</v>
      </c>
      <c r="E391">
        <v>34</v>
      </c>
      <c r="F391" t="s">
        <v>60</v>
      </c>
      <c r="G391" t="str">
        <f>VLOOKUP(Table_Query_from_OCE_REP4[[#This Row],[FMPORT]],Table_Query_from_OCE_REP_1[],2,)</f>
        <v>LONDON (SOUTHAMPTON), UK</v>
      </c>
      <c r="H391" t="s">
        <v>47</v>
      </c>
      <c r="I391" t="str">
        <f>VLOOKUP(Table_Query_from_OCE_REP4[[#This Row],[TOPORT]],Table_Query_from_OCE_REP_1[[PCODE]:[PNAME]],2,)</f>
        <v>ATHENS (PIRAEUS), GREECE</v>
      </c>
      <c r="J391" t="str">
        <f>_xlfn.CONCAT(Table_Query_from_OCE_REP4[[#This Row],[FMPORT]],"/",Table_Query_from_OCE_REP4[[#This Row],[TOPORT]])</f>
        <v>SOU/PIR</v>
      </c>
      <c r="K391" t="str">
        <f>_xlfn.CONCAT(Table_Query_from_OCE_REP4[[#This Row],[FM NAME]],"/",Table_Query_from_OCE_REP4[[#This Row],[TO NAME]])</f>
        <v>LONDON (SOUTHAMPTON), UK/ATHENS (PIRAEUS), GREECE</v>
      </c>
      <c r="M391" t="s">
        <v>2035</v>
      </c>
      <c r="N391" t="s">
        <v>2036</v>
      </c>
      <c r="O391" t="s">
        <v>1753</v>
      </c>
    </row>
    <row r="392" spans="1:15" x14ac:dyDescent="0.35">
      <c r="A392" t="s">
        <v>4201</v>
      </c>
      <c r="B392" t="s">
        <v>4202</v>
      </c>
      <c r="C392" t="s">
        <v>290</v>
      </c>
      <c r="D392" s="17">
        <v>45903</v>
      </c>
      <c r="E392">
        <v>12</v>
      </c>
      <c r="F392" t="s">
        <v>60</v>
      </c>
      <c r="G392" t="str">
        <f>VLOOKUP(Table_Query_from_OCE_REP4[[#This Row],[FMPORT]],Table_Query_from_OCE_REP_1[],2,)</f>
        <v>LONDON (SOUTHAMPTON), UK</v>
      </c>
      <c r="H392" t="s">
        <v>49</v>
      </c>
      <c r="I392" t="str">
        <f>VLOOKUP(Table_Query_from_OCE_REP4[[#This Row],[TOPORT]],Table_Query_from_OCE_REP_1[[PCODE]:[PNAME]],2,)</f>
        <v>BARCELONA, SPAIN</v>
      </c>
      <c r="J392" t="str">
        <f>_xlfn.CONCAT(Table_Query_from_OCE_REP4[[#This Row],[FMPORT]],"/",Table_Query_from_OCE_REP4[[#This Row],[TOPORT]])</f>
        <v>SOU/BCN</v>
      </c>
      <c r="K392" t="str">
        <f>_xlfn.CONCAT(Table_Query_from_OCE_REP4[[#This Row],[FM NAME]],"/",Table_Query_from_OCE_REP4[[#This Row],[TO NAME]])</f>
        <v>LONDON (SOUTHAMPTON), UK/BARCELONA, SPAIN</v>
      </c>
      <c r="M392" t="s">
        <v>2037</v>
      </c>
      <c r="N392" t="s">
        <v>2038</v>
      </c>
      <c r="O392" t="s">
        <v>1320</v>
      </c>
    </row>
    <row r="393" spans="1:15" x14ac:dyDescent="0.35">
      <c r="A393" t="s">
        <v>4203</v>
      </c>
      <c r="B393" t="s">
        <v>4204</v>
      </c>
      <c r="C393" t="s">
        <v>290</v>
      </c>
      <c r="D393" s="17">
        <v>45915</v>
      </c>
      <c r="E393">
        <v>12</v>
      </c>
      <c r="F393" t="s">
        <v>49</v>
      </c>
      <c r="G393" t="str">
        <f>VLOOKUP(Table_Query_from_OCE_REP4[[#This Row],[FMPORT]],Table_Query_from_OCE_REP_1[],2,)</f>
        <v>BARCELONA, SPAIN</v>
      </c>
      <c r="H393" t="s">
        <v>47</v>
      </c>
      <c r="I393" t="str">
        <f>VLOOKUP(Table_Query_from_OCE_REP4[[#This Row],[TOPORT]],Table_Query_from_OCE_REP_1[[PCODE]:[PNAME]],2,)</f>
        <v>ATHENS (PIRAEUS), GREECE</v>
      </c>
      <c r="J393" t="str">
        <f>_xlfn.CONCAT(Table_Query_from_OCE_REP4[[#This Row],[FMPORT]],"/",Table_Query_from_OCE_REP4[[#This Row],[TOPORT]])</f>
        <v>BCN/PIR</v>
      </c>
      <c r="K393" t="str">
        <f>_xlfn.CONCAT(Table_Query_from_OCE_REP4[[#This Row],[FM NAME]],"/",Table_Query_from_OCE_REP4[[#This Row],[TO NAME]])</f>
        <v>BARCELONA, SPAIN/ATHENS (PIRAEUS), GREECE</v>
      </c>
      <c r="M393" t="s">
        <v>2039</v>
      </c>
      <c r="N393" t="s">
        <v>2040</v>
      </c>
      <c r="O393" t="s">
        <v>1358</v>
      </c>
    </row>
    <row r="394" spans="1:15" x14ac:dyDescent="0.35">
      <c r="A394" t="s">
        <v>4047</v>
      </c>
      <c r="B394" t="s">
        <v>4048</v>
      </c>
      <c r="C394" t="s">
        <v>290</v>
      </c>
      <c r="D394" s="17">
        <v>45927</v>
      </c>
      <c r="E394">
        <v>7</v>
      </c>
      <c r="F394" t="s">
        <v>47</v>
      </c>
      <c r="G394" t="str">
        <f>VLOOKUP(Table_Query_from_OCE_REP4[[#This Row],[FMPORT]],Table_Query_from_OCE_REP_1[],2,)</f>
        <v>ATHENS (PIRAEUS), GREECE</v>
      </c>
      <c r="H394" t="s">
        <v>48</v>
      </c>
      <c r="I394" t="str">
        <f>VLOOKUP(Table_Query_from_OCE_REP4[[#This Row],[TOPORT]],Table_Query_from_OCE_REP_1[[PCODE]:[PNAME]],2,)</f>
        <v>ROME (CIVITAVECCHIA), ITALY</v>
      </c>
      <c r="J394" t="str">
        <f>_xlfn.CONCAT(Table_Query_from_OCE_REP4[[#This Row],[FMPORT]],"/",Table_Query_from_OCE_REP4[[#This Row],[TOPORT]])</f>
        <v>PIR/CIV</v>
      </c>
      <c r="K394" t="str">
        <f>_xlfn.CONCAT(Table_Query_from_OCE_REP4[[#This Row],[FM NAME]],"/",Table_Query_from_OCE_REP4[[#This Row],[TO NAME]])</f>
        <v>ATHENS (PIRAEUS), GREECE/ROME (CIVITAVECCHIA), ITALY</v>
      </c>
      <c r="M394" t="s">
        <v>2041</v>
      </c>
      <c r="N394" t="s">
        <v>2042</v>
      </c>
      <c r="O394" t="s">
        <v>2026</v>
      </c>
    </row>
    <row r="395" spans="1:15" x14ac:dyDescent="0.35">
      <c r="A395" t="s">
        <v>4205</v>
      </c>
      <c r="B395" t="s">
        <v>4206</v>
      </c>
      <c r="C395" t="s">
        <v>290</v>
      </c>
      <c r="D395" s="17">
        <v>45934</v>
      </c>
      <c r="E395">
        <v>12</v>
      </c>
      <c r="F395" t="s">
        <v>48</v>
      </c>
      <c r="G395" t="str">
        <f>VLOOKUP(Table_Query_from_OCE_REP4[[#This Row],[FMPORT]],Table_Query_from_OCE_REP_1[],2,)</f>
        <v>ROME (CIVITAVECCHIA), ITALY</v>
      </c>
      <c r="H395" t="s">
        <v>411</v>
      </c>
      <c r="I395" t="str">
        <f>VLOOKUP(Table_Query_from_OCE_REP4[[#This Row],[TOPORT]],Table_Query_from_OCE_REP_1[[PCODE]:[PNAME]],2,)</f>
        <v>ISTANBUL, TURKEY</v>
      </c>
      <c r="J395" t="str">
        <f>_xlfn.CONCAT(Table_Query_from_OCE_REP4[[#This Row],[FMPORT]],"/",Table_Query_from_OCE_REP4[[#This Row],[TOPORT]])</f>
        <v>CIV/IST</v>
      </c>
      <c r="K395" t="str">
        <f>_xlfn.CONCAT(Table_Query_from_OCE_REP4[[#This Row],[FM NAME]],"/",Table_Query_from_OCE_REP4[[#This Row],[TO NAME]])</f>
        <v>ROME (CIVITAVECCHIA), ITALY/ISTANBUL, TURKEY</v>
      </c>
      <c r="M395" t="s">
        <v>3645</v>
      </c>
      <c r="N395" t="s">
        <v>3646</v>
      </c>
      <c r="O395" t="s">
        <v>1349</v>
      </c>
    </row>
    <row r="396" spans="1:15" x14ac:dyDescent="0.35">
      <c r="A396" t="s">
        <v>4207</v>
      </c>
      <c r="B396" t="s">
        <v>4208</v>
      </c>
      <c r="C396" t="s">
        <v>290</v>
      </c>
      <c r="D396" s="17">
        <v>45934</v>
      </c>
      <c r="E396">
        <v>23</v>
      </c>
      <c r="F396" t="s">
        <v>48</v>
      </c>
      <c r="G396" t="str">
        <f>VLOOKUP(Table_Query_from_OCE_REP4[[#This Row],[FMPORT]],Table_Query_from_OCE_REP_1[],2,)</f>
        <v>ROME (CIVITAVECCHIA), ITALY</v>
      </c>
      <c r="H396" t="s">
        <v>529</v>
      </c>
      <c r="I396" t="str">
        <f>VLOOKUP(Table_Query_from_OCE_REP4[[#This Row],[TOPORT]],Table_Query_from_OCE_REP_1[[PCODE]:[PNAME]],2,)</f>
        <v>JERUSALEM (HAIFA), ISRAEL</v>
      </c>
      <c r="J396" t="str">
        <f>_xlfn.CONCAT(Table_Query_from_OCE_REP4[[#This Row],[FMPORT]],"/",Table_Query_from_OCE_REP4[[#This Row],[TOPORT]])</f>
        <v>CIV/HFA</v>
      </c>
      <c r="K396" t="str">
        <f>_xlfn.CONCAT(Table_Query_from_OCE_REP4[[#This Row],[FM NAME]],"/",Table_Query_from_OCE_REP4[[#This Row],[TO NAME]])</f>
        <v>ROME (CIVITAVECCHIA), ITALY/JERUSALEM (HAIFA), ISRAEL</v>
      </c>
      <c r="M396" t="s">
        <v>2043</v>
      </c>
      <c r="N396" t="s">
        <v>2044</v>
      </c>
      <c r="O396" t="s">
        <v>2026</v>
      </c>
    </row>
    <row r="397" spans="1:15" x14ac:dyDescent="0.35">
      <c r="A397" t="s">
        <v>4209</v>
      </c>
      <c r="B397" t="s">
        <v>4210</v>
      </c>
      <c r="C397" t="s">
        <v>290</v>
      </c>
      <c r="D397" s="17">
        <v>45934</v>
      </c>
      <c r="E397">
        <v>56</v>
      </c>
      <c r="F397" t="s">
        <v>48</v>
      </c>
      <c r="G397" t="str">
        <f>VLOOKUP(Table_Query_from_OCE_REP4[[#This Row],[FMPORT]],Table_Query_from_OCE_REP_1[],2,)</f>
        <v>ROME (CIVITAVECCHIA), ITALY</v>
      </c>
      <c r="H397" t="s">
        <v>26</v>
      </c>
      <c r="I397" t="str">
        <f>VLOOKUP(Table_Query_from_OCE_REP4[[#This Row],[TOPORT]],Table_Query_from_OCE_REP_1[[PCODE]:[PNAME]],2,)</f>
        <v>MIAMI, FLORIDA</v>
      </c>
      <c r="J397" t="str">
        <f>_xlfn.CONCAT(Table_Query_from_OCE_REP4[[#This Row],[FMPORT]],"/",Table_Query_from_OCE_REP4[[#This Row],[TOPORT]])</f>
        <v>CIV/MIA</v>
      </c>
      <c r="K397" t="str">
        <f>_xlfn.CONCAT(Table_Query_from_OCE_REP4[[#This Row],[FM NAME]],"/",Table_Query_from_OCE_REP4[[#This Row],[TO NAME]])</f>
        <v>ROME (CIVITAVECCHIA), ITALY/MIAMI, FLORIDA</v>
      </c>
      <c r="M397" t="s">
        <v>2045</v>
      </c>
      <c r="N397" t="s">
        <v>2046</v>
      </c>
      <c r="O397" t="s">
        <v>1349</v>
      </c>
    </row>
    <row r="398" spans="1:15" x14ac:dyDescent="0.35">
      <c r="A398" t="s">
        <v>4211</v>
      </c>
      <c r="B398" t="s">
        <v>4212</v>
      </c>
      <c r="C398" t="s">
        <v>290</v>
      </c>
      <c r="D398" s="17">
        <v>45946</v>
      </c>
      <c r="E398">
        <v>11</v>
      </c>
      <c r="F398" t="s">
        <v>411</v>
      </c>
      <c r="G398" t="str">
        <f>VLOOKUP(Table_Query_from_OCE_REP4[[#This Row],[FMPORT]],Table_Query_from_OCE_REP_1[],2,)</f>
        <v>ISTANBUL, TURKEY</v>
      </c>
      <c r="H398" t="s">
        <v>529</v>
      </c>
      <c r="I398" t="str">
        <f>VLOOKUP(Table_Query_from_OCE_REP4[[#This Row],[TOPORT]],Table_Query_from_OCE_REP_1[[PCODE]:[PNAME]],2,)</f>
        <v>JERUSALEM (HAIFA), ISRAEL</v>
      </c>
      <c r="J398" t="str">
        <f>_xlfn.CONCAT(Table_Query_from_OCE_REP4[[#This Row],[FMPORT]],"/",Table_Query_from_OCE_REP4[[#This Row],[TOPORT]])</f>
        <v>IST/HFA</v>
      </c>
      <c r="K398" t="str">
        <f>_xlfn.CONCAT(Table_Query_from_OCE_REP4[[#This Row],[FM NAME]],"/",Table_Query_from_OCE_REP4[[#This Row],[TO NAME]])</f>
        <v>ISTANBUL, TURKEY/JERUSALEM (HAIFA), ISRAEL</v>
      </c>
      <c r="M398" t="s">
        <v>3647</v>
      </c>
      <c r="N398" t="s">
        <v>3648</v>
      </c>
      <c r="O398" t="s">
        <v>1343</v>
      </c>
    </row>
    <row r="399" spans="1:15" x14ac:dyDescent="0.35">
      <c r="A399" t="s">
        <v>4213</v>
      </c>
      <c r="B399" t="s">
        <v>4214</v>
      </c>
      <c r="C399" t="s">
        <v>290</v>
      </c>
      <c r="D399" s="17">
        <v>45946</v>
      </c>
      <c r="E399">
        <v>22</v>
      </c>
      <c r="F399" t="s">
        <v>411</v>
      </c>
      <c r="G399" t="str">
        <f>VLOOKUP(Table_Query_from_OCE_REP4[[#This Row],[FMPORT]],Table_Query_from_OCE_REP_1[],2,)</f>
        <v>ISTANBUL, TURKEY</v>
      </c>
      <c r="H399" t="s">
        <v>49</v>
      </c>
      <c r="I399" t="str">
        <f>VLOOKUP(Table_Query_from_OCE_REP4[[#This Row],[TOPORT]],Table_Query_from_OCE_REP_1[[PCODE]:[PNAME]],2,)</f>
        <v>BARCELONA, SPAIN</v>
      </c>
      <c r="J399" t="str">
        <f>_xlfn.CONCAT(Table_Query_from_OCE_REP4[[#This Row],[FMPORT]],"/",Table_Query_from_OCE_REP4[[#This Row],[TOPORT]])</f>
        <v>IST/BCN</v>
      </c>
      <c r="K399" t="str">
        <f>_xlfn.CONCAT(Table_Query_from_OCE_REP4[[#This Row],[FM NAME]],"/",Table_Query_from_OCE_REP4[[#This Row],[TO NAME]])</f>
        <v>ISTANBUL, TURKEY/BARCELONA, SPAIN</v>
      </c>
      <c r="M399" t="s">
        <v>2047</v>
      </c>
      <c r="N399" t="s">
        <v>2048</v>
      </c>
      <c r="O399" t="s">
        <v>1379</v>
      </c>
    </row>
    <row r="400" spans="1:15" x14ac:dyDescent="0.35">
      <c r="A400" t="s">
        <v>4215</v>
      </c>
      <c r="B400" t="s">
        <v>4216</v>
      </c>
      <c r="C400" t="s">
        <v>290</v>
      </c>
      <c r="D400" s="17">
        <v>45946</v>
      </c>
      <c r="E400">
        <v>32</v>
      </c>
      <c r="F400" t="s">
        <v>411</v>
      </c>
      <c r="G400" t="str">
        <f>VLOOKUP(Table_Query_from_OCE_REP4[[#This Row],[FMPORT]],Table_Query_from_OCE_REP_1[],2,)</f>
        <v>ISTANBUL, TURKEY</v>
      </c>
      <c r="H400" t="s">
        <v>2795</v>
      </c>
      <c r="I400" t="str">
        <f>VLOOKUP(Table_Query_from_OCE_REP4[[#This Row],[TOPORT]],Table_Query_from_OCE_REP_1[[PCODE]:[PNAME]],2,)</f>
        <v>SANTA CRUZ DE TENERIFE, CANARY ISLANDS</v>
      </c>
      <c r="J400" t="str">
        <f>_xlfn.CONCAT(Table_Query_from_OCE_REP4[[#This Row],[FMPORT]],"/",Table_Query_from_OCE_REP4[[#This Row],[TOPORT]])</f>
        <v>IST/TCI</v>
      </c>
      <c r="K400" t="str">
        <f>_xlfn.CONCAT(Table_Query_from_OCE_REP4[[#This Row],[FM NAME]],"/",Table_Query_from_OCE_REP4[[#This Row],[TO NAME]])</f>
        <v>ISTANBUL, TURKEY/SANTA CRUZ DE TENERIFE, CANARY ISLANDS</v>
      </c>
      <c r="M400" t="s">
        <v>2049</v>
      </c>
      <c r="N400" t="s">
        <v>2050</v>
      </c>
      <c r="O400" t="s">
        <v>1426</v>
      </c>
    </row>
    <row r="401" spans="1:15" x14ac:dyDescent="0.35">
      <c r="A401" t="s">
        <v>4217</v>
      </c>
      <c r="B401" t="s">
        <v>4218</v>
      </c>
      <c r="C401" t="s">
        <v>290</v>
      </c>
      <c r="D401" s="17">
        <v>45957</v>
      </c>
      <c r="E401">
        <v>11</v>
      </c>
      <c r="F401" t="s">
        <v>529</v>
      </c>
      <c r="G401" t="str">
        <f>VLOOKUP(Table_Query_from_OCE_REP4[[#This Row],[FMPORT]],Table_Query_from_OCE_REP_1[],2,)</f>
        <v>JERUSALEM (HAIFA), ISRAEL</v>
      </c>
      <c r="H401" t="s">
        <v>49</v>
      </c>
      <c r="I401" t="str">
        <f>VLOOKUP(Table_Query_from_OCE_REP4[[#This Row],[TOPORT]],Table_Query_from_OCE_REP_1[[PCODE]:[PNAME]],2,)</f>
        <v>BARCELONA, SPAIN</v>
      </c>
      <c r="J401" t="str">
        <f>_xlfn.CONCAT(Table_Query_from_OCE_REP4[[#This Row],[FMPORT]],"/",Table_Query_from_OCE_REP4[[#This Row],[TOPORT]])</f>
        <v>HFA/BCN</v>
      </c>
      <c r="K401" t="str">
        <f>_xlfn.CONCAT(Table_Query_from_OCE_REP4[[#This Row],[FM NAME]],"/",Table_Query_from_OCE_REP4[[#This Row],[TO NAME]])</f>
        <v>JERUSALEM (HAIFA), ISRAEL/BARCELONA, SPAIN</v>
      </c>
      <c r="M401" t="s">
        <v>2051</v>
      </c>
      <c r="N401" t="s">
        <v>2052</v>
      </c>
      <c r="O401" t="s">
        <v>1308</v>
      </c>
    </row>
    <row r="402" spans="1:15" x14ac:dyDescent="0.35">
      <c r="A402" t="s">
        <v>4219</v>
      </c>
      <c r="B402" t="s">
        <v>4220</v>
      </c>
      <c r="C402" t="s">
        <v>290</v>
      </c>
      <c r="D402" s="17">
        <v>45957</v>
      </c>
      <c r="E402">
        <v>21</v>
      </c>
      <c r="F402" t="s">
        <v>529</v>
      </c>
      <c r="G402" t="str">
        <f>VLOOKUP(Table_Query_from_OCE_REP4[[#This Row],[FMPORT]],Table_Query_from_OCE_REP_1[],2,)</f>
        <v>JERUSALEM (HAIFA), ISRAEL</v>
      </c>
      <c r="H402" t="s">
        <v>2795</v>
      </c>
      <c r="I402" t="str">
        <f>VLOOKUP(Table_Query_from_OCE_REP4[[#This Row],[TOPORT]],Table_Query_from_OCE_REP_1[[PCODE]:[PNAME]],2,)</f>
        <v>SANTA CRUZ DE TENERIFE, CANARY ISLANDS</v>
      </c>
      <c r="J402" t="str">
        <f>_xlfn.CONCAT(Table_Query_from_OCE_REP4[[#This Row],[FMPORT]],"/",Table_Query_from_OCE_REP4[[#This Row],[TOPORT]])</f>
        <v>HFA/TCI</v>
      </c>
      <c r="K402" t="str">
        <f>_xlfn.CONCAT(Table_Query_from_OCE_REP4[[#This Row],[FM NAME]],"/",Table_Query_from_OCE_REP4[[#This Row],[TO NAME]])</f>
        <v>JERUSALEM (HAIFA), ISRAEL/SANTA CRUZ DE TENERIFE, CANARY ISLANDS</v>
      </c>
      <c r="M402" t="s">
        <v>2053</v>
      </c>
      <c r="N402" t="s">
        <v>2054</v>
      </c>
      <c r="O402" t="s">
        <v>1448</v>
      </c>
    </row>
    <row r="403" spans="1:15" x14ac:dyDescent="0.35">
      <c r="A403" t="s">
        <v>4221</v>
      </c>
      <c r="B403" t="s">
        <v>4222</v>
      </c>
      <c r="C403" t="s">
        <v>290</v>
      </c>
      <c r="D403" s="17">
        <v>45968</v>
      </c>
      <c r="E403">
        <v>10</v>
      </c>
      <c r="F403" t="s">
        <v>49</v>
      </c>
      <c r="G403" t="str">
        <f>VLOOKUP(Table_Query_from_OCE_REP4[[#This Row],[FMPORT]],Table_Query_from_OCE_REP_1[],2,)</f>
        <v>BARCELONA, SPAIN</v>
      </c>
      <c r="H403" t="s">
        <v>2795</v>
      </c>
      <c r="I403" t="str">
        <f>VLOOKUP(Table_Query_from_OCE_REP4[[#This Row],[TOPORT]],Table_Query_from_OCE_REP_1[[PCODE]:[PNAME]],2,)</f>
        <v>SANTA CRUZ DE TENERIFE, CANARY ISLANDS</v>
      </c>
      <c r="J403" t="str">
        <f>_xlfn.CONCAT(Table_Query_from_OCE_REP4[[#This Row],[FMPORT]],"/",Table_Query_from_OCE_REP4[[#This Row],[TOPORT]])</f>
        <v>BCN/TCI</v>
      </c>
      <c r="K403" t="str">
        <f>_xlfn.CONCAT(Table_Query_from_OCE_REP4[[#This Row],[FM NAME]],"/",Table_Query_from_OCE_REP4[[#This Row],[TO NAME]])</f>
        <v>BARCELONA, SPAIN/SANTA CRUZ DE TENERIFE, CANARY ISLANDS</v>
      </c>
      <c r="M403" t="s">
        <v>2055</v>
      </c>
      <c r="N403" t="s">
        <v>2056</v>
      </c>
      <c r="O403" t="s">
        <v>2057</v>
      </c>
    </row>
    <row r="404" spans="1:15" x14ac:dyDescent="0.35">
      <c r="A404" t="s">
        <v>4223</v>
      </c>
      <c r="B404" t="s">
        <v>4224</v>
      </c>
      <c r="C404" t="s">
        <v>290</v>
      </c>
      <c r="D404" s="17">
        <v>45968</v>
      </c>
      <c r="E404">
        <v>22</v>
      </c>
      <c r="F404" t="s">
        <v>49</v>
      </c>
      <c r="G404" t="str">
        <f>VLOOKUP(Table_Query_from_OCE_REP4[[#This Row],[FMPORT]],Table_Query_from_OCE_REP_1[],2,)</f>
        <v>BARCELONA, SPAIN</v>
      </c>
      <c r="H404" t="s">
        <v>26</v>
      </c>
      <c r="I404" t="str">
        <f>VLOOKUP(Table_Query_from_OCE_REP4[[#This Row],[TOPORT]],Table_Query_from_OCE_REP_1[[PCODE]:[PNAME]],2,)</f>
        <v>MIAMI, FLORIDA</v>
      </c>
      <c r="J404" t="str">
        <f>_xlfn.CONCAT(Table_Query_from_OCE_REP4[[#This Row],[FMPORT]],"/",Table_Query_from_OCE_REP4[[#This Row],[TOPORT]])</f>
        <v>BCN/MIA</v>
      </c>
      <c r="K404" t="str">
        <f>_xlfn.CONCAT(Table_Query_from_OCE_REP4[[#This Row],[FM NAME]],"/",Table_Query_from_OCE_REP4[[#This Row],[TO NAME]])</f>
        <v>BARCELONA, SPAIN/MIAMI, FLORIDA</v>
      </c>
      <c r="M404" t="s">
        <v>2058</v>
      </c>
      <c r="N404" t="s">
        <v>2059</v>
      </c>
      <c r="O404" t="s">
        <v>1358</v>
      </c>
    </row>
    <row r="405" spans="1:15" x14ac:dyDescent="0.35">
      <c r="A405" t="s">
        <v>4225</v>
      </c>
      <c r="B405" t="s">
        <v>3503</v>
      </c>
      <c r="C405" t="s">
        <v>290</v>
      </c>
      <c r="D405" s="17">
        <v>45978</v>
      </c>
      <c r="E405">
        <v>12</v>
      </c>
      <c r="F405" t="s">
        <v>2795</v>
      </c>
      <c r="G405" t="str">
        <f>VLOOKUP(Table_Query_from_OCE_REP4[[#This Row],[FMPORT]],Table_Query_from_OCE_REP_1[],2,)</f>
        <v>SANTA CRUZ DE TENERIFE, CANARY ISLANDS</v>
      </c>
      <c r="H405" t="s">
        <v>26</v>
      </c>
      <c r="I405" t="str">
        <f>VLOOKUP(Table_Query_from_OCE_REP4[[#This Row],[TOPORT]],Table_Query_from_OCE_REP_1[[PCODE]:[PNAME]],2,)</f>
        <v>MIAMI, FLORIDA</v>
      </c>
      <c r="J405" t="str">
        <f>_xlfn.CONCAT(Table_Query_from_OCE_REP4[[#This Row],[FMPORT]],"/",Table_Query_from_OCE_REP4[[#This Row],[TOPORT]])</f>
        <v>TCI/MIA</v>
      </c>
      <c r="K405" t="str">
        <f>_xlfn.CONCAT(Table_Query_from_OCE_REP4[[#This Row],[FM NAME]],"/",Table_Query_from_OCE_REP4[[#This Row],[TO NAME]])</f>
        <v>SANTA CRUZ DE TENERIFE, CANARY ISLANDS/MIAMI, FLORIDA</v>
      </c>
      <c r="M405" t="s">
        <v>2060</v>
      </c>
      <c r="N405" t="s">
        <v>2061</v>
      </c>
      <c r="O405" t="s">
        <v>1408</v>
      </c>
    </row>
    <row r="406" spans="1:15" x14ac:dyDescent="0.35">
      <c r="A406" t="s">
        <v>4226</v>
      </c>
      <c r="B406" t="s">
        <v>4227</v>
      </c>
      <c r="C406" t="s">
        <v>290</v>
      </c>
      <c r="D406" s="17">
        <v>45990</v>
      </c>
      <c r="E406">
        <v>18</v>
      </c>
      <c r="F406" t="s">
        <v>26</v>
      </c>
      <c r="G406" t="str">
        <f>VLOOKUP(Table_Query_from_OCE_REP4[[#This Row],[FMPORT]],Table_Query_from_OCE_REP_1[],2,)</f>
        <v>MIAMI, FLORIDA</v>
      </c>
      <c r="H406" t="s">
        <v>41</v>
      </c>
      <c r="I406" t="str">
        <f>VLOOKUP(Table_Query_from_OCE_REP4[[#This Row],[TOPORT]],Table_Query_from_OCE_REP_1[[PCODE]:[PNAME]],2,)</f>
        <v>LIMA/MACHU PICCHU (CALLAO), PERU</v>
      </c>
      <c r="J406" t="str">
        <f>_xlfn.CONCAT(Table_Query_from_OCE_REP4[[#This Row],[FMPORT]],"/",Table_Query_from_OCE_REP4[[#This Row],[TOPORT]])</f>
        <v>MIA/LIM</v>
      </c>
      <c r="K406" t="str">
        <f>_xlfn.CONCAT(Table_Query_from_OCE_REP4[[#This Row],[FM NAME]],"/",Table_Query_from_OCE_REP4[[#This Row],[TO NAME]])</f>
        <v>MIAMI, FLORIDA/LIMA/MACHU PICCHU (CALLAO), PERU</v>
      </c>
      <c r="M406" t="s">
        <v>2062</v>
      </c>
      <c r="N406" t="s">
        <v>2063</v>
      </c>
      <c r="O406" t="s">
        <v>1267</v>
      </c>
    </row>
    <row r="407" spans="1:15" x14ac:dyDescent="0.35">
      <c r="A407" t="s">
        <v>460</v>
      </c>
      <c r="B407" t="s">
        <v>461</v>
      </c>
      <c r="C407" t="s">
        <v>462</v>
      </c>
      <c r="D407" s="17">
        <v>44572</v>
      </c>
      <c r="E407">
        <v>14</v>
      </c>
      <c r="F407" t="s">
        <v>46</v>
      </c>
      <c r="G407" t="str">
        <f>VLOOKUP(Table_Query_from_OCE_REP4[[#This Row],[FMPORT]],Table_Query_from_OCE_REP_1[],2,)</f>
        <v>CAPE TOWN, SOUTH AFRICA</v>
      </c>
      <c r="H407" t="s">
        <v>46</v>
      </c>
      <c r="I407" t="str">
        <f>VLOOKUP(Table_Query_from_OCE_REP4[[#This Row],[TOPORT]],Table_Query_from_OCE_REP_1[[PCODE]:[PNAME]],2,)</f>
        <v>CAPE TOWN, SOUTH AFRICA</v>
      </c>
      <c r="J407" t="str">
        <f>_xlfn.CONCAT(Table_Query_from_OCE_REP4[[#This Row],[FMPORT]],"/",Table_Query_from_OCE_REP4[[#This Row],[TOPORT]])</f>
        <v>CPT/CPT</v>
      </c>
      <c r="K407" t="str">
        <f>_xlfn.CONCAT(Table_Query_from_OCE_REP4[[#This Row],[FM NAME]],"/",Table_Query_from_OCE_REP4[[#This Row],[TO NAME]])</f>
        <v>CAPE TOWN, SOUTH AFRICA/CAPE TOWN, SOUTH AFRICA</v>
      </c>
      <c r="M407" t="s">
        <v>2064</v>
      </c>
      <c r="N407" t="s">
        <v>2065</v>
      </c>
      <c r="O407" t="s">
        <v>2066</v>
      </c>
    </row>
    <row r="408" spans="1:15" x14ac:dyDescent="0.35">
      <c r="A408" t="s">
        <v>463</v>
      </c>
      <c r="B408" t="s">
        <v>464</v>
      </c>
      <c r="C408" t="s">
        <v>462</v>
      </c>
      <c r="D408" s="17">
        <v>44586</v>
      </c>
      <c r="E408">
        <v>30</v>
      </c>
      <c r="F408" t="s">
        <v>46</v>
      </c>
      <c r="G408" t="str">
        <f>VLOOKUP(Table_Query_from_OCE_REP4[[#This Row],[FMPORT]],Table_Query_from_OCE_REP_1[],2,)</f>
        <v>CAPE TOWN, SOUTH AFRICA</v>
      </c>
      <c r="H408" t="s">
        <v>32</v>
      </c>
      <c r="I408" t="str">
        <f>VLOOKUP(Table_Query_from_OCE_REP4[[#This Row],[TOPORT]],Table_Query_from_OCE_REP_1[[PCODE]:[PNAME]],2,)</f>
        <v>SINGAPORE, SINGAPORE</v>
      </c>
      <c r="J408" t="str">
        <f>_xlfn.CONCAT(Table_Query_from_OCE_REP4[[#This Row],[FMPORT]],"/",Table_Query_from_OCE_REP4[[#This Row],[TOPORT]])</f>
        <v>CPT/SIN</v>
      </c>
      <c r="K408" t="str">
        <f>_xlfn.CONCAT(Table_Query_from_OCE_REP4[[#This Row],[FM NAME]],"/",Table_Query_from_OCE_REP4[[#This Row],[TO NAME]])</f>
        <v>CAPE TOWN, SOUTH AFRICA/SINGAPORE, SINGAPORE</v>
      </c>
      <c r="M408" t="s">
        <v>2067</v>
      </c>
      <c r="N408" t="s">
        <v>2068</v>
      </c>
      <c r="O408" t="s">
        <v>1358</v>
      </c>
    </row>
    <row r="409" spans="1:15" x14ac:dyDescent="0.35">
      <c r="A409" t="s">
        <v>465</v>
      </c>
      <c r="B409" t="s">
        <v>466</v>
      </c>
      <c r="C409" t="s">
        <v>462</v>
      </c>
      <c r="D409" s="17">
        <v>44616</v>
      </c>
      <c r="E409">
        <v>12</v>
      </c>
      <c r="F409" t="s">
        <v>32</v>
      </c>
      <c r="G409" t="str">
        <f>VLOOKUP(Table_Query_from_OCE_REP4[[#This Row],[FMPORT]],Table_Query_from_OCE_REP_1[],2,)</f>
        <v>SINGAPORE, SINGAPORE</v>
      </c>
      <c r="H409" t="s">
        <v>32</v>
      </c>
      <c r="I409" t="str">
        <f>VLOOKUP(Table_Query_from_OCE_REP4[[#This Row],[TOPORT]],Table_Query_from_OCE_REP_1[[PCODE]:[PNAME]],2,)</f>
        <v>SINGAPORE, SINGAPORE</v>
      </c>
      <c r="J409" t="str">
        <f>_xlfn.CONCAT(Table_Query_from_OCE_REP4[[#This Row],[FMPORT]],"/",Table_Query_from_OCE_REP4[[#This Row],[TOPORT]])</f>
        <v>SIN/SIN</v>
      </c>
      <c r="K409" t="str">
        <f>_xlfn.CONCAT(Table_Query_from_OCE_REP4[[#This Row],[FM NAME]],"/",Table_Query_from_OCE_REP4[[#This Row],[TO NAME]])</f>
        <v>SINGAPORE, SINGAPORE/SINGAPORE, SINGAPORE</v>
      </c>
      <c r="M409" t="s">
        <v>2069</v>
      </c>
      <c r="N409" t="s">
        <v>2070</v>
      </c>
      <c r="O409" t="s">
        <v>2071</v>
      </c>
    </row>
    <row r="410" spans="1:15" x14ac:dyDescent="0.35">
      <c r="A410" t="s">
        <v>467</v>
      </c>
      <c r="B410" t="s">
        <v>468</v>
      </c>
      <c r="C410" t="s">
        <v>462</v>
      </c>
      <c r="D410" s="17">
        <v>44616</v>
      </c>
      <c r="E410">
        <v>26</v>
      </c>
      <c r="F410" t="s">
        <v>32</v>
      </c>
      <c r="G410" t="str">
        <f>VLOOKUP(Table_Query_from_OCE_REP4[[#This Row],[FMPORT]],Table_Query_from_OCE_REP_1[],2,)</f>
        <v>SINGAPORE, SINGAPORE</v>
      </c>
      <c r="H410" t="s">
        <v>33</v>
      </c>
      <c r="I410" t="str">
        <f>VLOOKUP(Table_Query_from_OCE_REP4[[#This Row],[TOPORT]],Table_Query_from_OCE_REP_1[[PCODE]:[PNAME]],2,)</f>
        <v>HONG KONG, CHINA</v>
      </c>
      <c r="J410" t="str">
        <f>_xlfn.CONCAT(Table_Query_from_OCE_REP4[[#This Row],[FMPORT]],"/",Table_Query_from_OCE_REP4[[#This Row],[TOPORT]])</f>
        <v>SIN/HKG</v>
      </c>
      <c r="K410" t="str">
        <f>_xlfn.CONCAT(Table_Query_from_OCE_REP4[[#This Row],[FM NAME]],"/",Table_Query_from_OCE_REP4[[#This Row],[TO NAME]])</f>
        <v>SINGAPORE, SINGAPORE/HONG KONG, CHINA</v>
      </c>
      <c r="M410" t="s">
        <v>44</v>
      </c>
      <c r="N410" t="s">
        <v>2072</v>
      </c>
      <c r="O410" t="s">
        <v>1358</v>
      </c>
    </row>
    <row r="411" spans="1:15" x14ac:dyDescent="0.35">
      <c r="A411" t="s">
        <v>469</v>
      </c>
      <c r="B411" t="s">
        <v>470</v>
      </c>
      <c r="C411" t="s">
        <v>462</v>
      </c>
      <c r="D411" s="17">
        <v>44628</v>
      </c>
      <c r="E411">
        <v>14</v>
      </c>
      <c r="F411" t="s">
        <v>32</v>
      </c>
      <c r="G411" t="str">
        <f>VLOOKUP(Table_Query_from_OCE_REP4[[#This Row],[FMPORT]],Table_Query_from_OCE_REP_1[],2,)</f>
        <v>SINGAPORE, SINGAPORE</v>
      </c>
      <c r="H411" t="s">
        <v>33</v>
      </c>
      <c r="I411" t="str">
        <f>VLOOKUP(Table_Query_from_OCE_REP4[[#This Row],[TOPORT]],Table_Query_from_OCE_REP_1[[PCODE]:[PNAME]],2,)</f>
        <v>HONG KONG, CHINA</v>
      </c>
      <c r="J411" t="str">
        <f>_xlfn.CONCAT(Table_Query_from_OCE_REP4[[#This Row],[FMPORT]],"/",Table_Query_from_OCE_REP4[[#This Row],[TOPORT]])</f>
        <v>SIN/HKG</v>
      </c>
      <c r="K411" t="str">
        <f>_xlfn.CONCAT(Table_Query_from_OCE_REP4[[#This Row],[FM NAME]],"/",Table_Query_from_OCE_REP4[[#This Row],[TO NAME]])</f>
        <v>SINGAPORE, SINGAPORE/HONG KONG, CHINA</v>
      </c>
      <c r="M411" t="s">
        <v>2073</v>
      </c>
      <c r="N411" t="s">
        <v>2074</v>
      </c>
      <c r="O411" t="s">
        <v>1270</v>
      </c>
    </row>
    <row r="412" spans="1:15" x14ac:dyDescent="0.35">
      <c r="A412" t="s">
        <v>471</v>
      </c>
      <c r="B412" t="s">
        <v>472</v>
      </c>
      <c r="C412" t="s">
        <v>462</v>
      </c>
      <c r="D412" s="17">
        <v>44628</v>
      </c>
      <c r="E412">
        <v>28</v>
      </c>
      <c r="F412" t="s">
        <v>32</v>
      </c>
      <c r="G412" t="str">
        <f>VLOOKUP(Table_Query_from_OCE_REP4[[#This Row],[FMPORT]],Table_Query_from_OCE_REP_1[],2,)</f>
        <v>SINGAPORE, SINGAPORE</v>
      </c>
      <c r="H412" t="s">
        <v>131</v>
      </c>
      <c r="I412" t="str">
        <f>VLOOKUP(Table_Query_from_OCE_REP4[[#This Row],[TOPORT]],Table_Query_from_OCE_REP_1[[PCODE]:[PNAME]],2,)</f>
        <v>TOKYO, JAPAN</v>
      </c>
      <c r="J412" t="str">
        <f>_xlfn.CONCAT(Table_Query_from_OCE_REP4[[#This Row],[FMPORT]],"/",Table_Query_from_OCE_REP4[[#This Row],[TOPORT]])</f>
        <v>SIN/TOK</v>
      </c>
      <c r="K412" t="str">
        <f>_xlfn.CONCAT(Table_Query_from_OCE_REP4[[#This Row],[FM NAME]],"/",Table_Query_from_OCE_REP4[[#This Row],[TO NAME]])</f>
        <v>SINGAPORE, SINGAPORE/TOKYO, JAPAN</v>
      </c>
      <c r="M412" t="s">
        <v>2075</v>
      </c>
      <c r="N412" t="s">
        <v>2076</v>
      </c>
      <c r="O412" t="s">
        <v>1259</v>
      </c>
    </row>
    <row r="413" spans="1:15" x14ac:dyDescent="0.35">
      <c r="A413" t="s">
        <v>473</v>
      </c>
      <c r="B413" t="s">
        <v>474</v>
      </c>
      <c r="C413" t="s">
        <v>462</v>
      </c>
      <c r="D413" s="17">
        <v>44642</v>
      </c>
      <c r="E413">
        <v>14</v>
      </c>
      <c r="F413" t="s">
        <v>33</v>
      </c>
      <c r="G413" t="str">
        <f>VLOOKUP(Table_Query_from_OCE_REP4[[#This Row],[FMPORT]],Table_Query_from_OCE_REP_1[],2,)</f>
        <v>HONG KONG, CHINA</v>
      </c>
      <c r="H413" t="s">
        <v>131</v>
      </c>
      <c r="I413" t="str">
        <f>VLOOKUP(Table_Query_from_OCE_REP4[[#This Row],[TOPORT]],Table_Query_from_OCE_REP_1[[PCODE]:[PNAME]],2,)</f>
        <v>TOKYO, JAPAN</v>
      </c>
      <c r="J413" t="str">
        <f>_xlfn.CONCAT(Table_Query_from_OCE_REP4[[#This Row],[FMPORT]],"/",Table_Query_from_OCE_REP4[[#This Row],[TOPORT]])</f>
        <v>HKG/TOK</v>
      </c>
      <c r="K413" t="str">
        <f>_xlfn.CONCAT(Table_Query_from_OCE_REP4[[#This Row],[FM NAME]],"/",Table_Query_from_OCE_REP4[[#This Row],[TO NAME]])</f>
        <v>HONG KONG, CHINA/TOKYO, JAPAN</v>
      </c>
      <c r="M413" t="s">
        <v>2077</v>
      </c>
      <c r="N413" t="s">
        <v>2078</v>
      </c>
      <c r="O413" t="s">
        <v>1385</v>
      </c>
    </row>
    <row r="414" spans="1:15" x14ac:dyDescent="0.35">
      <c r="A414" t="s">
        <v>112</v>
      </c>
      <c r="B414" t="s">
        <v>475</v>
      </c>
      <c r="C414" t="s">
        <v>462</v>
      </c>
      <c r="D414" s="17">
        <v>44652</v>
      </c>
      <c r="E414">
        <v>10</v>
      </c>
      <c r="F414" t="s">
        <v>48</v>
      </c>
      <c r="G414" t="str">
        <f>VLOOKUP(Table_Query_from_OCE_REP4[[#This Row],[FMPORT]],Table_Query_from_OCE_REP_1[],2,)</f>
        <v>ROME (CIVITAVECCHIA), ITALY</v>
      </c>
      <c r="H414" t="s">
        <v>49</v>
      </c>
      <c r="I414" t="str">
        <f>VLOOKUP(Table_Query_from_OCE_REP4[[#This Row],[TOPORT]],Table_Query_from_OCE_REP_1[[PCODE]:[PNAME]],2,)</f>
        <v>BARCELONA, SPAIN</v>
      </c>
      <c r="J414" t="str">
        <f>_xlfn.CONCAT(Table_Query_from_OCE_REP4[[#This Row],[FMPORT]],"/",Table_Query_from_OCE_REP4[[#This Row],[TOPORT]])</f>
        <v>CIV/BCN</v>
      </c>
      <c r="K414" t="str">
        <f>_xlfn.CONCAT(Table_Query_from_OCE_REP4[[#This Row],[FM NAME]],"/",Table_Query_from_OCE_REP4[[#This Row],[TO NAME]])</f>
        <v>ROME (CIVITAVECCHIA), ITALY/BARCELONA, SPAIN</v>
      </c>
      <c r="M414" t="s">
        <v>63</v>
      </c>
      <c r="N414" t="s">
        <v>2079</v>
      </c>
      <c r="O414" t="s">
        <v>1308</v>
      </c>
    </row>
    <row r="415" spans="1:15" x14ac:dyDescent="0.35">
      <c r="A415" t="s">
        <v>476</v>
      </c>
      <c r="B415" t="s">
        <v>477</v>
      </c>
      <c r="C415" t="s">
        <v>462</v>
      </c>
      <c r="D415" s="17">
        <v>44652</v>
      </c>
      <c r="E415">
        <v>22</v>
      </c>
      <c r="F415" t="s">
        <v>48</v>
      </c>
      <c r="G415" t="str">
        <f>VLOOKUP(Table_Query_from_OCE_REP4[[#This Row],[FMPORT]],Table_Query_from_OCE_REP_1[],2,)</f>
        <v>ROME (CIVITAVECCHIA), ITALY</v>
      </c>
      <c r="H415" t="s">
        <v>59</v>
      </c>
      <c r="I415" t="str">
        <f>VLOOKUP(Table_Query_from_OCE_REP4[[#This Row],[TOPORT]],Table_Query_from_OCE_REP_1[[PCODE]:[PNAME]],2,)</f>
        <v>LISBON, PORTUGAL</v>
      </c>
      <c r="J415" t="str">
        <f>_xlfn.CONCAT(Table_Query_from_OCE_REP4[[#This Row],[FMPORT]],"/",Table_Query_from_OCE_REP4[[#This Row],[TOPORT]])</f>
        <v>CIV/LIS</v>
      </c>
      <c r="K415" t="str">
        <f>_xlfn.CONCAT(Table_Query_from_OCE_REP4[[#This Row],[FM NAME]],"/",Table_Query_from_OCE_REP4[[#This Row],[TO NAME]])</f>
        <v>ROME (CIVITAVECCHIA), ITALY/LISBON, PORTUGAL</v>
      </c>
      <c r="M415" t="s">
        <v>2080</v>
      </c>
      <c r="N415" t="s">
        <v>2081</v>
      </c>
      <c r="O415" t="s">
        <v>1259</v>
      </c>
    </row>
    <row r="416" spans="1:15" x14ac:dyDescent="0.35">
      <c r="A416" t="s">
        <v>478</v>
      </c>
      <c r="B416" t="s">
        <v>479</v>
      </c>
      <c r="C416" t="s">
        <v>462</v>
      </c>
      <c r="D416" s="17">
        <v>44656</v>
      </c>
      <c r="E416">
        <v>10</v>
      </c>
      <c r="F416" t="s">
        <v>131</v>
      </c>
      <c r="G416" t="str">
        <f>VLOOKUP(Table_Query_from_OCE_REP4[[#This Row],[FMPORT]],Table_Query_from_OCE_REP_1[],2,)</f>
        <v>TOKYO, JAPAN</v>
      </c>
      <c r="H416" t="s">
        <v>71</v>
      </c>
      <c r="I416" t="str">
        <f>VLOOKUP(Table_Query_from_OCE_REP4[[#This Row],[TOPORT]],Table_Query_from_OCE_REP_1[[PCODE]:[PNAME]],2,)</f>
        <v>TOKYO (YOKOHAMA), JAPAN</v>
      </c>
      <c r="J416" t="str">
        <f>_xlfn.CONCAT(Table_Query_from_OCE_REP4[[#This Row],[FMPORT]],"/",Table_Query_from_OCE_REP4[[#This Row],[TOPORT]])</f>
        <v>TOK/YOK</v>
      </c>
      <c r="K416" t="str">
        <f>_xlfn.CONCAT(Table_Query_from_OCE_REP4[[#This Row],[FM NAME]],"/",Table_Query_from_OCE_REP4[[#This Row],[TO NAME]])</f>
        <v>TOKYO, JAPAN/TOKYO (YOKOHAMA), JAPAN</v>
      </c>
      <c r="M416" t="s">
        <v>2082</v>
      </c>
      <c r="N416" t="s">
        <v>2083</v>
      </c>
      <c r="O416" t="s">
        <v>1320</v>
      </c>
    </row>
    <row r="417" spans="1:15" x14ac:dyDescent="0.35">
      <c r="A417" t="s">
        <v>113</v>
      </c>
      <c r="B417" t="s">
        <v>480</v>
      </c>
      <c r="C417" t="s">
        <v>462</v>
      </c>
      <c r="D417" s="17">
        <v>44662</v>
      </c>
      <c r="E417">
        <v>12</v>
      </c>
      <c r="F417" t="s">
        <v>49</v>
      </c>
      <c r="G417" t="str">
        <f>VLOOKUP(Table_Query_from_OCE_REP4[[#This Row],[FMPORT]],Table_Query_from_OCE_REP_1[],2,)</f>
        <v>BARCELONA, SPAIN</v>
      </c>
      <c r="H417" t="s">
        <v>59</v>
      </c>
      <c r="I417" t="str">
        <f>VLOOKUP(Table_Query_from_OCE_REP4[[#This Row],[TOPORT]],Table_Query_from_OCE_REP_1[[PCODE]:[PNAME]],2,)</f>
        <v>LISBON, PORTUGAL</v>
      </c>
      <c r="J417" t="str">
        <f>_xlfn.CONCAT(Table_Query_from_OCE_REP4[[#This Row],[FMPORT]],"/",Table_Query_from_OCE_REP4[[#This Row],[TOPORT]])</f>
        <v>BCN/LIS</v>
      </c>
      <c r="K417" t="str">
        <f>_xlfn.CONCAT(Table_Query_from_OCE_REP4[[#This Row],[FM NAME]],"/",Table_Query_from_OCE_REP4[[#This Row],[TO NAME]])</f>
        <v>BARCELONA, SPAIN/LISBON, PORTUGAL</v>
      </c>
      <c r="M417" t="s">
        <v>2084</v>
      </c>
      <c r="N417" t="s">
        <v>2085</v>
      </c>
      <c r="O417" t="s">
        <v>1259</v>
      </c>
    </row>
    <row r="418" spans="1:15" x14ac:dyDescent="0.35">
      <c r="A418" t="s">
        <v>481</v>
      </c>
      <c r="B418" t="s">
        <v>482</v>
      </c>
      <c r="C418" t="s">
        <v>462</v>
      </c>
      <c r="D418" s="17">
        <v>44662</v>
      </c>
      <c r="E418">
        <v>24</v>
      </c>
      <c r="F418" t="s">
        <v>49</v>
      </c>
      <c r="G418" t="str">
        <f>VLOOKUP(Table_Query_from_OCE_REP4[[#This Row],[FMPORT]],Table_Query_from_OCE_REP_1[],2,)</f>
        <v>BARCELONA, SPAIN</v>
      </c>
      <c r="H418" t="s">
        <v>48</v>
      </c>
      <c r="I418" t="str">
        <f>VLOOKUP(Table_Query_from_OCE_REP4[[#This Row],[TOPORT]],Table_Query_from_OCE_REP_1[[PCODE]:[PNAME]],2,)</f>
        <v>ROME (CIVITAVECCHIA), ITALY</v>
      </c>
      <c r="J418" t="str">
        <f>_xlfn.CONCAT(Table_Query_from_OCE_REP4[[#This Row],[FMPORT]],"/",Table_Query_from_OCE_REP4[[#This Row],[TOPORT]])</f>
        <v>BCN/CIV</v>
      </c>
      <c r="K418" t="str">
        <f>_xlfn.CONCAT(Table_Query_from_OCE_REP4[[#This Row],[FM NAME]],"/",Table_Query_from_OCE_REP4[[#This Row],[TO NAME]])</f>
        <v>BARCELONA, SPAIN/ROME (CIVITAVECCHIA), ITALY</v>
      </c>
      <c r="M418" t="s">
        <v>2086</v>
      </c>
      <c r="N418" t="s">
        <v>2087</v>
      </c>
      <c r="O418" t="s">
        <v>1308</v>
      </c>
    </row>
    <row r="419" spans="1:15" x14ac:dyDescent="0.35">
      <c r="A419" t="s">
        <v>483</v>
      </c>
      <c r="B419" t="s">
        <v>479</v>
      </c>
      <c r="C419" t="s">
        <v>462</v>
      </c>
      <c r="D419" s="17">
        <v>44666</v>
      </c>
      <c r="E419">
        <v>10</v>
      </c>
      <c r="F419" t="s">
        <v>1268</v>
      </c>
      <c r="G419" t="str">
        <f>VLOOKUP(Table_Query_from_OCE_REP4[[#This Row],[FMPORT]],Table_Query_from_OCE_REP_1[],2,)</f>
        <v>ARRECIFE (LANZAROTE), CANARY ISLANDS</v>
      </c>
      <c r="H419" t="s">
        <v>2764</v>
      </c>
      <c r="I419" t="str">
        <f>VLOOKUP(Table_Query_from_OCE_REP4[[#This Row],[TOPORT]],Table_Query_from_OCE_REP_1[[PCODE]:[PNAME]],2,)</f>
        <v>SEVILLE, SPAIN</v>
      </c>
      <c r="J419" t="str">
        <f>_xlfn.CONCAT(Table_Query_from_OCE_REP4[[#This Row],[FMPORT]],"/",Table_Query_from_OCE_REP4[[#This Row],[TOPORT]])</f>
        <v>ACE/SVL</v>
      </c>
      <c r="K419" t="str">
        <f>_xlfn.CONCAT(Table_Query_from_OCE_REP4[[#This Row],[FM NAME]],"/",Table_Query_from_OCE_REP4[[#This Row],[TO NAME]])</f>
        <v>ARRECIFE (LANZAROTE), CANARY ISLANDS/SEVILLE, SPAIN</v>
      </c>
      <c r="M419" t="s">
        <v>2088</v>
      </c>
      <c r="N419" t="s">
        <v>2089</v>
      </c>
      <c r="O419" t="s">
        <v>1895</v>
      </c>
    </row>
    <row r="420" spans="1:15" x14ac:dyDescent="0.35">
      <c r="A420" t="s">
        <v>114</v>
      </c>
      <c r="B420" t="s">
        <v>484</v>
      </c>
      <c r="C420" t="s">
        <v>462</v>
      </c>
      <c r="D420" s="17">
        <v>44674</v>
      </c>
      <c r="E420">
        <v>12</v>
      </c>
      <c r="F420" t="s">
        <v>59</v>
      </c>
      <c r="G420" t="str">
        <f>VLOOKUP(Table_Query_from_OCE_REP4[[#This Row],[FMPORT]],Table_Query_from_OCE_REP_1[],2,)</f>
        <v>LISBON, PORTUGAL</v>
      </c>
      <c r="H420" t="s">
        <v>48</v>
      </c>
      <c r="I420" t="str">
        <f>VLOOKUP(Table_Query_from_OCE_REP4[[#This Row],[TOPORT]],Table_Query_from_OCE_REP_1[[PCODE]:[PNAME]],2,)</f>
        <v>ROME (CIVITAVECCHIA), ITALY</v>
      </c>
      <c r="J420" t="str">
        <f>_xlfn.CONCAT(Table_Query_from_OCE_REP4[[#This Row],[FMPORT]],"/",Table_Query_from_OCE_REP4[[#This Row],[TOPORT]])</f>
        <v>LIS/CIV</v>
      </c>
      <c r="K420" t="str">
        <f>_xlfn.CONCAT(Table_Query_from_OCE_REP4[[#This Row],[FM NAME]],"/",Table_Query_from_OCE_REP4[[#This Row],[TO NAME]])</f>
        <v>LISBON, PORTUGAL/ROME (CIVITAVECCHIA), ITALY</v>
      </c>
      <c r="M420" t="s">
        <v>2090</v>
      </c>
      <c r="N420" t="s">
        <v>4129</v>
      </c>
      <c r="O420" t="s">
        <v>2091</v>
      </c>
    </row>
    <row r="421" spans="1:15" x14ac:dyDescent="0.35">
      <c r="A421" t="s">
        <v>485</v>
      </c>
      <c r="B421" t="s">
        <v>486</v>
      </c>
      <c r="C421" t="s">
        <v>462</v>
      </c>
      <c r="D421" s="17">
        <v>44674</v>
      </c>
      <c r="E421">
        <v>22</v>
      </c>
      <c r="F421" t="s">
        <v>59</v>
      </c>
      <c r="G421" t="str">
        <f>VLOOKUP(Table_Query_from_OCE_REP4[[#This Row],[FMPORT]],Table_Query_from_OCE_REP_1[],2,)</f>
        <v>LISBON, PORTUGAL</v>
      </c>
      <c r="H421" t="s">
        <v>88</v>
      </c>
      <c r="I421" t="str">
        <f>VLOOKUP(Table_Query_from_OCE_REP4[[#This Row],[TOPORT]],Table_Query_from_OCE_REP_1[[PCODE]:[PNAME]],2,)</f>
        <v>TRIESTE, ITALY</v>
      </c>
      <c r="J421" t="str">
        <f>_xlfn.CONCAT(Table_Query_from_OCE_REP4[[#This Row],[FMPORT]],"/",Table_Query_from_OCE_REP4[[#This Row],[TOPORT]])</f>
        <v>LIS/TRS</v>
      </c>
      <c r="K421" t="str">
        <f>_xlfn.CONCAT(Table_Query_from_OCE_REP4[[#This Row],[FM NAME]],"/",Table_Query_from_OCE_REP4[[#This Row],[TO NAME]])</f>
        <v>LISBON, PORTUGAL/TRIESTE, ITALY</v>
      </c>
      <c r="M421" t="s">
        <v>41</v>
      </c>
      <c r="N421" t="s">
        <v>2092</v>
      </c>
      <c r="O421" t="s">
        <v>1376</v>
      </c>
    </row>
    <row r="422" spans="1:15" x14ac:dyDescent="0.35">
      <c r="A422" t="s">
        <v>487</v>
      </c>
      <c r="B422" t="s">
        <v>479</v>
      </c>
      <c r="C422" t="s">
        <v>462</v>
      </c>
      <c r="D422" s="17">
        <v>44676</v>
      </c>
      <c r="E422">
        <v>10</v>
      </c>
      <c r="F422" t="s">
        <v>2764</v>
      </c>
      <c r="G422" t="str">
        <f>VLOOKUP(Table_Query_from_OCE_REP4[[#This Row],[FMPORT]],Table_Query_from_OCE_REP_1[],2,)</f>
        <v>SEVILLE, SPAIN</v>
      </c>
      <c r="H422" t="s">
        <v>48</v>
      </c>
      <c r="I422" t="str">
        <f>VLOOKUP(Table_Query_from_OCE_REP4[[#This Row],[TOPORT]],Table_Query_from_OCE_REP_1[[PCODE]:[PNAME]],2,)</f>
        <v>ROME (CIVITAVECCHIA), ITALY</v>
      </c>
      <c r="J422" t="str">
        <f>_xlfn.CONCAT(Table_Query_from_OCE_REP4[[#This Row],[FMPORT]],"/",Table_Query_from_OCE_REP4[[#This Row],[TOPORT]])</f>
        <v>SVL/CIV</v>
      </c>
      <c r="K422" t="str">
        <f>_xlfn.CONCAT(Table_Query_from_OCE_REP4[[#This Row],[FM NAME]],"/",Table_Query_from_OCE_REP4[[#This Row],[TO NAME]])</f>
        <v>SEVILLE, SPAIN/ROME (CIVITAVECCHIA), ITALY</v>
      </c>
      <c r="M422" t="s">
        <v>2093</v>
      </c>
      <c r="N422" t="s">
        <v>2094</v>
      </c>
      <c r="O422" t="s">
        <v>1300</v>
      </c>
    </row>
    <row r="423" spans="1:15" x14ac:dyDescent="0.35">
      <c r="A423" t="s">
        <v>488</v>
      </c>
      <c r="B423" t="s">
        <v>489</v>
      </c>
      <c r="C423" t="s">
        <v>462</v>
      </c>
      <c r="D423" s="17">
        <v>44686</v>
      </c>
      <c r="E423">
        <v>10</v>
      </c>
      <c r="F423" t="s">
        <v>48</v>
      </c>
      <c r="G423" t="str">
        <f>VLOOKUP(Table_Query_from_OCE_REP4[[#This Row],[FMPORT]],Table_Query_from_OCE_REP_1[],2,)</f>
        <v>ROME (CIVITAVECCHIA), ITALY</v>
      </c>
      <c r="H423" t="s">
        <v>88</v>
      </c>
      <c r="I423" t="str">
        <f>VLOOKUP(Table_Query_from_OCE_REP4[[#This Row],[TOPORT]],Table_Query_from_OCE_REP_1[[PCODE]:[PNAME]],2,)</f>
        <v>TRIESTE, ITALY</v>
      </c>
      <c r="J423" t="str">
        <f>_xlfn.CONCAT(Table_Query_from_OCE_REP4[[#This Row],[FMPORT]],"/",Table_Query_from_OCE_REP4[[#This Row],[TOPORT]])</f>
        <v>CIV/TRS</v>
      </c>
      <c r="K423" t="str">
        <f>_xlfn.CONCAT(Table_Query_from_OCE_REP4[[#This Row],[FM NAME]],"/",Table_Query_from_OCE_REP4[[#This Row],[TO NAME]])</f>
        <v>ROME (CIVITAVECCHIA), ITALY/TRIESTE, ITALY</v>
      </c>
      <c r="M423" t="s">
        <v>59</v>
      </c>
      <c r="N423" t="s">
        <v>2095</v>
      </c>
      <c r="O423" t="s">
        <v>1403</v>
      </c>
    </row>
    <row r="424" spans="1:15" x14ac:dyDescent="0.35">
      <c r="A424" t="s">
        <v>490</v>
      </c>
      <c r="B424" t="s">
        <v>491</v>
      </c>
      <c r="C424" t="s">
        <v>462</v>
      </c>
      <c r="D424" s="17">
        <v>44686</v>
      </c>
      <c r="E424">
        <v>22</v>
      </c>
      <c r="F424" t="s">
        <v>48</v>
      </c>
      <c r="G424" t="str">
        <f>VLOOKUP(Table_Query_from_OCE_REP4[[#This Row],[FMPORT]],Table_Query_from_OCE_REP_1[],2,)</f>
        <v>ROME (CIVITAVECCHIA), ITALY</v>
      </c>
      <c r="H424" t="s">
        <v>411</v>
      </c>
      <c r="I424" t="str">
        <f>VLOOKUP(Table_Query_from_OCE_REP4[[#This Row],[TOPORT]],Table_Query_from_OCE_REP_1[[PCODE]:[PNAME]],2,)</f>
        <v>ISTANBUL, TURKEY</v>
      </c>
      <c r="J424" t="str">
        <f>_xlfn.CONCAT(Table_Query_from_OCE_REP4[[#This Row],[FMPORT]],"/",Table_Query_from_OCE_REP4[[#This Row],[TOPORT]])</f>
        <v>CIV/IST</v>
      </c>
      <c r="K424" t="str">
        <f>_xlfn.CONCAT(Table_Query_from_OCE_REP4[[#This Row],[FM NAME]],"/",Table_Query_from_OCE_REP4[[#This Row],[TO NAME]])</f>
        <v>ROME (CIVITAVECCHIA), ITALY/ISTANBUL, TURKEY</v>
      </c>
      <c r="M424" t="s">
        <v>2096</v>
      </c>
      <c r="N424" t="s">
        <v>2097</v>
      </c>
      <c r="O424" t="s">
        <v>2098</v>
      </c>
    </row>
    <row r="425" spans="1:15" x14ac:dyDescent="0.35">
      <c r="A425" t="s">
        <v>492</v>
      </c>
      <c r="B425" t="s">
        <v>493</v>
      </c>
      <c r="C425" t="s">
        <v>462</v>
      </c>
      <c r="D425" s="17">
        <v>44696</v>
      </c>
      <c r="E425">
        <v>12</v>
      </c>
      <c r="F425" t="s">
        <v>88</v>
      </c>
      <c r="G425" t="str">
        <f>VLOOKUP(Table_Query_from_OCE_REP4[[#This Row],[FMPORT]],Table_Query_from_OCE_REP_1[],2,)</f>
        <v>TRIESTE, ITALY</v>
      </c>
      <c r="H425" t="s">
        <v>411</v>
      </c>
      <c r="I425" t="str">
        <f>VLOOKUP(Table_Query_from_OCE_REP4[[#This Row],[TOPORT]],Table_Query_from_OCE_REP_1[[PCODE]:[PNAME]],2,)</f>
        <v>ISTANBUL, TURKEY</v>
      </c>
      <c r="J425" t="str">
        <f>_xlfn.CONCAT(Table_Query_from_OCE_REP4[[#This Row],[FMPORT]],"/",Table_Query_from_OCE_REP4[[#This Row],[TOPORT]])</f>
        <v>TRS/IST</v>
      </c>
      <c r="K425" t="str">
        <f>_xlfn.CONCAT(Table_Query_from_OCE_REP4[[#This Row],[FM NAME]],"/",Table_Query_from_OCE_REP4[[#This Row],[TO NAME]])</f>
        <v>TRIESTE, ITALY/ISTANBUL, TURKEY</v>
      </c>
      <c r="M425" t="s">
        <v>4055</v>
      </c>
      <c r="N425" t="s">
        <v>4056</v>
      </c>
      <c r="O425" t="s">
        <v>2019</v>
      </c>
    </row>
    <row r="426" spans="1:15" x14ac:dyDescent="0.35">
      <c r="A426" t="s">
        <v>494</v>
      </c>
      <c r="B426" t="s">
        <v>495</v>
      </c>
      <c r="C426" t="s">
        <v>462</v>
      </c>
      <c r="D426" s="17">
        <v>44704</v>
      </c>
      <c r="E426">
        <v>18</v>
      </c>
      <c r="F426" t="s">
        <v>2539</v>
      </c>
      <c r="G426" t="str">
        <f>VLOOKUP(Table_Query_from_OCE_REP4[[#This Row],[FMPORT]],Table_Query_from_OCE_REP_1[],2,)</f>
        <v>RHODES, GREECE</v>
      </c>
      <c r="H426" t="s">
        <v>2714</v>
      </c>
      <c r="I426" t="str">
        <f>VLOOKUP(Table_Query_from_OCE_REP4[[#This Row],[TOPORT]],Table_Query_from_OCE_REP_1[[PCODE]:[PNAME]],2,)</f>
        <v>SPLIT, CROATIA</v>
      </c>
      <c r="J426" t="str">
        <f>_xlfn.CONCAT(Table_Query_from_OCE_REP4[[#This Row],[FMPORT]],"/",Table_Query_from_OCE_REP4[[#This Row],[TOPORT]])</f>
        <v>RHO/SPU</v>
      </c>
      <c r="K426" t="str">
        <f>_xlfn.CONCAT(Table_Query_from_OCE_REP4[[#This Row],[FM NAME]],"/",Table_Query_from_OCE_REP4[[#This Row],[TO NAME]])</f>
        <v>RHODES, GREECE/SPLIT, CROATIA</v>
      </c>
      <c r="M426" t="s">
        <v>2099</v>
      </c>
      <c r="N426" t="s">
        <v>2100</v>
      </c>
      <c r="O426" t="s">
        <v>1259</v>
      </c>
    </row>
    <row r="427" spans="1:15" x14ac:dyDescent="0.35">
      <c r="A427" t="s">
        <v>496</v>
      </c>
      <c r="B427" t="s">
        <v>497</v>
      </c>
      <c r="C427" t="s">
        <v>462</v>
      </c>
      <c r="D427" s="17">
        <v>44704</v>
      </c>
      <c r="E427">
        <v>38</v>
      </c>
      <c r="F427" t="s">
        <v>2539</v>
      </c>
      <c r="G427" t="str">
        <f>VLOOKUP(Table_Query_from_OCE_REP4[[#This Row],[FMPORT]],Table_Query_from_OCE_REP_1[],2,)</f>
        <v>RHODES, GREECE</v>
      </c>
      <c r="H427" t="s">
        <v>411</v>
      </c>
      <c r="I427" t="str">
        <f>VLOOKUP(Table_Query_from_OCE_REP4[[#This Row],[TOPORT]],Table_Query_from_OCE_REP_1[[PCODE]:[PNAME]],2,)</f>
        <v>ISTANBUL, TURKEY</v>
      </c>
      <c r="J427" t="str">
        <f>_xlfn.CONCAT(Table_Query_from_OCE_REP4[[#This Row],[FMPORT]],"/",Table_Query_from_OCE_REP4[[#This Row],[TOPORT]])</f>
        <v>RHO/IST</v>
      </c>
      <c r="K427" t="str">
        <f>_xlfn.CONCAT(Table_Query_from_OCE_REP4[[#This Row],[FM NAME]],"/",Table_Query_from_OCE_REP4[[#This Row],[TO NAME]])</f>
        <v>RHODES, GREECE/ISTANBUL, TURKEY</v>
      </c>
      <c r="M427" t="s">
        <v>2101</v>
      </c>
      <c r="N427" t="s">
        <v>2102</v>
      </c>
      <c r="O427" t="s">
        <v>2026</v>
      </c>
    </row>
    <row r="428" spans="1:15" x14ac:dyDescent="0.35">
      <c r="A428" t="s">
        <v>498</v>
      </c>
      <c r="B428" t="s">
        <v>499</v>
      </c>
      <c r="C428" t="s">
        <v>462</v>
      </c>
      <c r="D428" s="17">
        <v>44708</v>
      </c>
      <c r="E428">
        <v>10</v>
      </c>
      <c r="F428" t="s">
        <v>411</v>
      </c>
      <c r="G428" t="str">
        <f>VLOOKUP(Table_Query_from_OCE_REP4[[#This Row],[FMPORT]],Table_Query_from_OCE_REP_1[],2,)</f>
        <v>ISTANBUL, TURKEY</v>
      </c>
      <c r="H428" t="s">
        <v>47</v>
      </c>
      <c r="I428" t="str">
        <f>VLOOKUP(Table_Query_from_OCE_REP4[[#This Row],[TOPORT]],Table_Query_from_OCE_REP_1[[PCODE]:[PNAME]],2,)</f>
        <v>ATHENS (PIRAEUS), GREECE</v>
      </c>
      <c r="J428" t="str">
        <f>_xlfn.CONCAT(Table_Query_from_OCE_REP4[[#This Row],[FMPORT]],"/",Table_Query_from_OCE_REP4[[#This Row],[TOPORT]])</f>
        <v>IST/PIR</v>
      </c>
      <c r="K428" t="str">
        <f>_xlfn.CONCAT(Table_Query_from_OCE_REP4[[#This Row],[FM NAME]],"/",Table_Query_from_OCE_REP4[[#This Row],[TO NAME]])</f>
        <v>ISTANBUL, TURKEY/ATHENS (PIRAEUS), GREECE</v>
      </c>
      <c r="M428" t="s">
        <v>2103</v>
      </c>
      <c r="N428" t="s">
        <v>2104</v>
      </c>
      <c r="O428" t="s">
        <v>2105</v>
      </c>
    </row>
    <row r="429" spans="1:15" x14ac:dyDescent="0.35">
      <c r="A429" t="s">
        <v>500</v>
      </c>
      <c r="B429" t="s">
        <v>501</v>
      </c>
      <c r="C429" t="s">
        <v>462</v>
      </c>
      <c r="D429" s="17">
        <v>44718</v>
      </c>
      <c r="E429">
        <v>10</v>
      </c>
      <c r="F429" t="s">
        <v>47</v>
      </c>
      <c r="G429" t="str">
        <f>VLOOKUP(Table_Query_from_OCE_REP4[[#This Row],[FMPORT]],Table_Query_from_OCE_REP_1[],2,)</f>
        <v>ATHENS (PIRAEUS), GREECE</v>
      </c>
      <c r="H429" t="s">
        <v>48</v>
      </c>
      <c r="I429" t="str">
        <f>VLOOKUP(Table_Query_from_OCE_REP4[[#This Row],[TOPORT]],Table_Query_from_OCE_REP_1[[PCODE]:[PNAME]],2,)</f>
        <v>ROME (CIVITAVECCHIA), ITALY</v>
      </c>
      <c r="J429" t="str">
        <f>_xlfn.CONCAT(Table_Query_from_OCE_REP4[[#This Row],[FMPORT]],"/",Table_Query_from_OCE_REP4[[#This Row],[TOPORT]])</f>
        <v>PIR/CIV</v>
      </c>
      <c r="K429" t="str">
        <f>_xlfn.CONCAT(Table_Query_from_OCE_REP4[[#This Row],[FM NAME]],"/",Table_Query_from_OCE_REP4[[#This Row],[TO NAME]])</f>
        <v>ATHENS (PIRAEUS), GREECE/ROME (CIVITAVECCHIA), ITALY</v>
      </c>
      <c r="M429" t="s">
        <v>2106</v>
      </c>
      <c r="N429" t="s">
        <v>2107</v>
      </c>
      <c r="O429" t="s">
        <v>1379</v>
      </c>
    </row>
    <row r="430" spans="1:15" x14ac:dyDescent="0.35">
      <c r="A430" t="s">
        <v>502</v>
      </c>
      <c r="B430" t="s">
        <v>503</v>
      </c>
      <c r="C430" t="s">
        <v>462</v>
      </c>
      <c r="D430" s="17">
        <v>44718</v>
      </c>
      <c r="E430">
        <v>24</v>
      </c>
      <c r="F430" t="s">
        <v>47</v>
      </c>
      <c r="G430" t="str">
        <f>VLOOKUP(Table_Query_from_OCE_REP4[[#This Row],[FMPORT]],Table_Query_from_OCE_REP_1[],2,)</f>
        <v>ATHENS (PIRAEUS), GREECE</v>
      </c>
      <c r="H430" t="s">
        <v>411</v>
      </c>
      <c r="I430" t="str">
        <f>VLOOKUP(Table_Query_from_OCE_REP4[[#This Row],[TOPORT]],Table_Query_from_OCE_REP_1[[PCODE]:[PNAME]],2,)</f>
        <v>ISTANBUL, TURKEY</v>
      </c>
      <c r="J430" t="str">
        <f>_xlfn.CONCAT(Table_Query_from_OCE_REP4[[#This Row],[FMPORT]],"/",Table_Query_from_OCE_REP4[[#This Row],[TOPORT]])</f>
        <v>PIR/IST</v>
      </c>
      <c r="K430" t="str">
        <f>_xlfn.CONCAT(Table_Query_from_OCE_REP4[[#This Row],[FM NAME]],"/",Table_Query_from_OCE_REP4[[#This Row],[TO NAME]])</f>
        <v>ATHENS (PIRAEUS), GREECE/ISTANBUL, TURKEY</v>
      </c>
      <c r="M430" t="s">
        <v>3677</v>
      </c>
      <c r="N430" t="s">
        <v>3678</v>
      </c>
      <c r="O430" t="s">
        <v>1343</v>
      </c>
    </row>
    <row r="431" spans="1:15" x14ac:dyDescent="0.35">
      <c r="A431" t="s">
        <v>504</v>
      </c>
      <c r="B431" t="s">
        <v>505</v>
      </c>
      <c r="C431" t="s">
        <v>462</v>
      </c>
      <c r="D431" s="17">
        <v>44722</v>
      </c>
      <c r="E431">
        <v>20</v>
      </c>
      <c r="F431" t="s">
        <v>2714</v>
      </c>
      <c r="G431" t="str">
        <f>VLOOKUP(Table_Query_from_OCE_REP4[[#This Row],[FMPORT]],Table_Query_from_OCE_REP_1[],2,)</f>
        <v>SPLIT, CROATIA</v>
      </c>
      <c r="H431" t="s">
        <v>411</v>
      </c>
      <c r="I431" t="str">
        <f>VLOOKUP(Table_Query_from_OCE_REP4[[#This Row],[TOPORT]],Table_Query_from_OCE_REP_1[[PCODE]:[PNAME]],2,)</f>
        <v>ISTANBUL, TURKEY</v>
      </c>
      <c r="J431" t="str">
        <f>_xlfn.CONCAT(Table_Query_from_OCE_REP4[[#This Row],[FMPORT]],"/",Table_Query_from_OCE_REP4[[#This Row],[TOPORT]])</f>
        <v>SPU/IST</v>
      </c>
      <c r="K431" t="str">
        <f>_xlfn.CONCAT(Table_Query_from_OCE_REP4[[#This Row],[FM NAME]],"/",Table_Query_from_OCE_REP4[[#This Row],[TO NAME]])</f>
        <v>SPLIT, CROATIA/ISTANBUL, TURKEY</v>
      </c>
      <c r="M431" t="s">
        <v>2108</v>
      </c>
      <c r="N431" t="s">
        <v>2109</v>
      </c>
      <c r="O431" t="s">
        <v>1259</v>
      </c>
    </row>
    <row r="432" spans="1:15" x14ac:dyDescent="0.35">
      <c r="A432" t="s">
        <v>506</v>
      </c>
      <c r="B432" t="s">
        <v>507</v>
      </c>
      <c r="C432" t="s">
        <v>462</v>
      </c>
      <c r="D432" s="17">
        <v>44722</v>
      </c>
      <c r="E432">
        <v>27</v>
      </c>
      <c r="F432" t="s">
        <v>2714</v>
      </c>
      <c r="G432" t="str">
        <f>VLOOKUP(Table_Query_from_OCE_REP4[[#This Row],[FMPORT]],Table_Query_from_OCE_REP_1[],2,)</f>
        <v>SPLIT, CROATIA</v>
      </c>
      <c r="H432" t="s">
        <v>47</v>
      </c>
      <c r="I432" t="str">
        <f>VLOOKUP(Table_Query_from_OCE_REP4[[#This Row],[TOPORT]],Table_Query_from_OCE_REP_1[[PCODE]:[PNAME]],2,)</f>
        <v>ATHENS (PIRAEUS), GREECE</v>
      </c>
      <c r="J432" t="str">
        <f>_xlfn.CONCAT(Table_Query_from_OCE_REP4[[#This Row],[FMPORT]],"/",Table_Query_from_OCE_REP4[[#This Row],[TOPORT]])</f>
        <v>SPU/PIR</v>
      </c>
      <c r="K432" t="str">
        <f>_xlfn.CONCAT(Table_Query_from_OCE_REP4[[#This Row],[FM NAME]],"/",Table_Query_from_OCE_REP4[[#This Row],[TO NAME]])</f>
        <v>SPLIT, CROATIA/ATHENS (PIRAEUS), GREECE</v>
      </c>
      <c r="M432" t="s">
        <v>2110</v>
      </c>
      <c r="N432" t="s">
        <v>2111</v>
      </c>
      <c r="O432" t="s">
        <v>1308</v>
      </c>
    </row>
    <row r="433" spans="1:15" x14ac:dyDescent="0.35">
      <c r="A433" t="s">
        <v>508</v>
      </c>
      <c r="B433" t="s">
        <v>509</v>
      </c>
      <c r="C433" t="s">
        <v>462</v>
      </c>
      <c r="D433" s="17">
        <v>44728</v>
      </c>
      <c r="E433">
        <v>14</v>
      </c>
      <c r="F433" t="s">
        <v>48</v>
      </c>
      <c r="G433" t="str">
        <f>VLOOKUP(Table_Query_from_OCE_REP4[[#This Row],[FMPORT]],Table_Query_from_OCE_REP_1[],2,)</f>
        <v>ROME (CIVITAVECCHIA), ITALY</v>
      </c>
      <c r="H433" t="s">
        <v>411</v>
      </c>
      <c r="I433" t="str">
        <f>VLOOKUP(Table_Query_from_OCE_REP4[[#This Row],[TOPORT]],Table_Query_from_OCE_REP_1[[PCODE]:[PNAME]],2,)</f>
        <v>ISTANBUL, TURKEY</v>
      </c>
      <c r="J433" t="str">
        <f>_xlfn.CONCAT(Table_Query_from_OCE_REP4[[#This Row],[FMPORT]],"/",Table_Query_from_OCE_REP4[[#This Row],[TOPORT]])</f>
        <v>CIV/IST</v>
      </c>
      <c r="K433" t="str">
        <f>_xlfn.CONCAT(Table_Query_from_OCE_REP4[[#This Row],[FM NAME]],"/",Table_Query_from_OCE_REP4[[#This Row],[TO NAME]])</f>
        <v>ROME (CIVITAVECCHIA), ITALY/ISTANBUL, TURKEY</v>
      </c>
      <c r="M433" t="s">
        <v>2112</v>
      </c>
      <c r="N433" t="s">
        <v>2113</v>
      </c>
      <c r="O433" t="s">
        <v>1270</v>
      </c>
    </row>
    <row r="434" spans="1:15" x14ac:dyDescent="0.35">
      <c r="A434" t="s">
        <v>510</v>
      </c>
      <c r="B434" t="s">
        <v>511</v>
      </c>
      <c r="C434" t="s">
        <v>462</v>
      </c>
      <c r="D434" s="17">
        <v>44742</v>
      </c>
      <c r="E434">
        <v>7</v>
      </c>
      <c r="F434" t="s">
        <v>411</v>
      </c>
      <c r="G434" t="str">
        <f>VLOOKUP(Table_Query_from_OCE_REP4[[#This Row],[FMPORT]],Table_Query_from_OCE_REP_1[],2,)</f>
        <v>ISTANBUL, TURKEY</v>
      </c>
      <c r="H434" t="s">
        <v>47</v>
      </c>
      <c r="I434" t="str">
        <f>VLOOKUP(Table_Query_from_OCE_REP4[[#This Row],[TOPORT]],Table_Query_from_OCE_REP_1[[PCODE]:[PNAME]],2,)</f>
        <v>ATHENS (PIRAEUS), GREECE</v>
      </c>
      <c r="J434" t="str">
        <f>_xlfn.CONCAT(Table_Query_from_OCE_REP4[[#This Row],[FMPORT]],"/",Table_Query_from_OCE_REP4[[#This Row],[TOPORT]])</f>
        <v>IST/PIR</v>
      </c>
      <c r="K434" t="str">
        <f>_xlfn.CONCAT(Table_Query_from_OCE_REP4[[#This Row],[FM NAME]],"/",Table_Query_from_OCE_REP4[[#This Row],[TO NAME]])</f>
        <v>ISTANBUL, TURKEY/ATHENS (PIRAEUS), GREECE</v>
      </c>
      <c r="M434" t="s">
        <v>2114</v>
      </c>
      <c r="N434" t="s">
        <v>2115</v>
      </c>
      <c r="O434" t="s">
        <v>1259</v>
      </c>
    </row>
    <row r="435" spans="1:15" x14ac:dyDescent="0.35">
      <c r="A435" t="s">
        <v>512</v>
      </c>
      <c r="B435" t="s">
        <v>513</v>
      </c>
      <c r="C435" t="s">
        <v>462</v>
      </c>
      <c r="D435" s="17">
        <v>44742</v>
      </c>
      <c r="E435">
        <v>17</v>
      </c>
      <c r="F435" t="s">
        <v>411</v>
      </c>
      <c r="G435" t="str">
        <f>VLOOKUP(Table_Query_from_OCE_REP4[[#This Row],[FMPORT]],Table_Query_from_OCE_REP_1[],2,)</f>
        <v>ISTANBUL, TURKEY</v>
      </c>
      <c r="H435" t="s">
        <v>88</v>
      </c>
      <c r="I435" t="str">
        <f>VLOOKUP(Table_Query_from_OCE_REP4[[#This Row],[TOPORT]],Table_Query_from_OCE_REP_1[[PCODE]:[PNAME]],2,)</f>
        <v>TRIESTE, ITALY</v>
      </c>
      <c r="J435" t="str">
        <f>_xlfn.CONCAT(Table_Query_from_OCE_REP4[[#This Row],[FMPORT]],"/",Table_Query_from_OCE_REP4[[#This Row],[TOPORT]])</f>
        <v>IST/TRS</v>
      </c>
      <c r="K435" t="str">
        <f>_xlfn.CONCAT(Table_Query_from_OCE_REP4[[#This Row],[FM NAME]],"/",Table_Query_from_OCE_REP4[[#This Row],[TO NAME]])</f>
        <v>ISTANBUL, TURKEY/TRIESTE, ITALY</v>
      </c>
      <c r="M435" t="s">
        <v>2116</v>
      </c>
      <c r="N435" t="s">
        <v>2117</v>
      </c>
      <c r="O435" t="s">
        <v>1300</v>
      </c>
    </row>
    <row r="436" spans="1:15" x14ac:dyDescent="0.35">
      <c r="A436" t="s">
        <v>514</v>
      </c>
      <c r="B436" t="s">
        <v>515</v>
      </c>
      <c r="C436" t="s">
        <v>462</v>
      </c>
      <c r="D436" s="17">
        <v>44749</v>
      </c>
      <c r="E436">
        <v>10</v>
      </c>
      <c r="F436" t="s">
        <v>47</v>
      </c>
      <c r="G436" t="str">
        <f>VLOOKUP(Table_Query_from_OCE_REP4[[#This Row],[FMPORT]],Table_Query_from_OCE_REP_1[],2,)</f>
        <v>ATHENS (PIRAEUS), GREECE</v>
      </c>
      <c r="H436" t="s">
        <v>88</v>
      </c>
      <c r="I436" t="str">
        <f>VLOOKUP(Table_Query_from_OCE_REP4[[#This Row],[TOPORT]],Table_Query_from_OCE_REP_1[[PCODE]:[PNAME]],2,)</f>
        <v>TRIESTE, ITALY</v>
      </c>
      <c r="J436" t="str">
        <f>_xlfn.CONCAT(Table_Query_from_OCE_REP4[[#This Row],[FMPORT]],"/",Table_Query_from_OCE_REP4[[#This Row],[TOPORT]])</f>
        <v>PIR/TRS</v>
      </c>
      <c r="K436" t="str">
        <f>_xlfn.CONCAT(Table_Query_from_OCE_REP4[[#This Row],[FM NAME]],"/",Table_Query_from_OCE_REP4[[#This Row],[TO NAME]])</f>
        <v>ATHENS (PIRAEUS), GREECE/TRIESTE, ITALY</v>
      </c>
      <c r="M436" t="s">
        <v>2118</v>
      </c>
      <c r="N436" t="s">
        <v>2119</v>
      </c>
      <c r="O436" t="s">
        <v>1308</v>
      </c>
    </row>
    <row r="437" spans="1:15" x14ac:dyDescent="0.35">
      <c r="A437" t="s">
        <v>516</v>
      </c>
      <c r="B437" t="s">
        <v>517</v>
      </c>
      <c r="C437" t="s">
        <v>462</v>
      </c>
      <c r="D437" s="17">
        <v>44759</v>
      </c>
      <c r="E437">
        <v>10</v>
      </c>
      <c r="F437" t="s">
        <v>88</v>
      </c>
      <c r="G437" t="str">
        <f>VLOOKUP(Table_Query_from_OCE_REP4[[#This Row],[FMPORT]],Table_Query_from_OCE_REP_1[],2,)</f>
        <v>TRIESTE, ITALY</v>
      </c>
      <c r="H437" t="s">
        <v>49</v>
      </c>
      <c r="I437" t="str">
        <f>VLOOKUP(Table_Query_from_OCE_REP4[[#This Row],[TOPORT]],Table_Query_from_OCE_REP_1[[PCODE]:[PNAME]],2,)</f>
        <v>BARCELONA, SPAIN</v>
      </c>
      <c r="J437" t="str">
        <f>_xlfn.CONCAT(Table_Query_from_OCE_REP4[[#This Row],[FMPORT]],"/",Table_Query_from_OCE_REP4[[#This Row],[TOPORT]])</f>
        <v>TRS/BCN</v>
      </c>
      <c r="K437" t="str">
        <f>_xlfn.CONCAT(Table_Query_from_OCE_REP4[[#This Row],[FM NAME]],"/",Table_Query_from_OCE_REP4[[#This Row],[TO NAME]])</f>
        <v>TRIESTE, ITALY/BARCELONA, SPAIN</v>
      </c>
      <c r="M437" t="s">
        <v>2120</v>
      </c>
      <c r="N437" t="s">
        <v>2121</v>
      </c>
      <c r="O437" t="s">
        <v>1300</v>
      </c>
    </row>
    <row r="438" spans="1:15" x14ac:dyDescent="0.35">
      <c r="A438" t="s">
        <v>518</v>
      </c>
      <c r="B438" t="s">
        <v>519</v>
      </c>
      <c r="C438" t="s">
        <v>462</v>
      </c>
      <c r="D438" s="17">
        <v>44759</v>
      </c>
      <c r="E438">
        <v>17</v>
      </c>
      <c r="F438" t="s">
        <v>88</v>
      </c>
      <c r="G438" t="str">
        <f>VLOOKUP(Table_Query_from_OCE_REP4[[#This Row],[FMPORT]],Table_Query_from_OCE_REP_1[],2,)</f>
        <v>TRIESTE, ITALY</v>
      </c>
      <c r="H438" t="s">
        <v>59</v>
      </c>
      <c r="I438" t="str">
        <f>VLOOKUP(Table_Query_from_OCE_REP4[[#This Row],[TOPORT]],Table_Query_from_OCE_REP_1[[PCODE]:[PNAME]],2,)</f>
        <v>LISBON, PORTUGAL</v>
      </c>
      <c r="J438" t="str">
        <f>_xlfn.CONCAT(Table_Query_from_OCE_REP4[[#This Row],[FMPORT]],"/",Table_Query_from_OCE_REP4[[#This Row],[TOPORT]])</f>
        <v>TRS/LIS</v>
      </c>
      <c r="K438" t="str">
        <f>_xlfn.CONCAT(Table_Query_from_OCE_REP4[[#This Row],[FM NAME]],"/",Table_Query_from_OCE_REP4[[#This Row],[TO NAME]])</f>
        <v>TRIESTE, ITALY/LISBON, PORTUGAL</v>
      </c>
      <c r="M438" t="s">
        <v>2122</v>
      </c>
      <c r="N438" t="s">
        <v>2123</v>
      </c>
      <c r="O438" t="s">
        <v>1349</v>
      </c>
    </row>
    <row r="439" spans="1:15" x14ac:dyDescent="0.35">
      <c r="A439" t="s">
        <v>520</v>
      </c>
      <c r="B439" t="s">
        <v>363</v>
      </c>
      <c r="C439" t="s">
        <v>462</v>
      </c>
      <c r="D439" s="17">
        <v>44769</v>
      </c>
      <c r="E439">
        <v>7</v>
      </c>
      <c r="F439" t="s">
        <v>49</v>
      </c>
      <c r="G439" t="str">
        <f>VLOOKUP(Table_Query_from_OCE_REP4[[#This Row],[FMPORT]],Table_Query_from_OCE_REP_1[],2,)</f>
        <v>BARCELONA, SPAIN</v>
      </c>
      <c r="H439" t="s">
        <v>59</v>
      </c>
      <c r="I439" t="str">
        <f>VLOOKUP(Table_Query_from_OCE_REP4[[#This Row],[TOPORT]],Table_Query_from_OCE_REP_1[[PCODE]:[PNAME]],2,)</f>
        <v>LISBON, PORTUGAL</v>
      </c>
      <c r="J439" t="str">
        <f>_xlfn.CONCAT(Table_Query_from_OCE_REP4[[#This Row],[FMPORT]],"/",Table_Query_from_OCE_REP4[[#This Row],[TOPORT]])</f>
        <v>BCN/LIS</v>
      </c>
      <c r="K439" t="str">
        <f>_xlfn.CONCAT(Table_Query_from_OCE_REP4[[#This Row],[FM NAME]],"/",Table_Query_from_OCE_REP4[[#This Row],[TO NAME]])</f>
        <v>BARCELONA, SPAIN/LISBON, PORTUGAL</v>
      </c>
      <c r="M439" t="s">
        <v>2124</v>
      </c>
      <c r="N439" t="s">
        <v>2125</v>
      </c>
      <c r="O439" t="s">
        <v>1382</v>
      </c>
    </row>
    <row r="440" spans="1:15" x14ac:dyDescent="0.35">
      <c r="A440" t="s">
        <v>521</v>
      </c>
      <c r="B440" t="s">
        <v>522</v>
      </c>
      <c r="C440" t="s">
        <v>462</v>
      </c>
      <c r="D440" s="17">
        <v>44776</v>
      </c>
      <c r="E440">
        <v>12</v>
      </c>
      <c r="F440" t="s">
        <v>59</v>
      </c>
      <c r="G440" t="str">
        <f>VLOOKUP(Table_Query_from_OCE_REP4[[#This Row],[FMPORT]],Table_Query_from_OCE_REP_1[],2,)</f>
        <v>LISBON, PORTUGAL</v>
      </c>
      <c r="H440" t="s">
        <v>49</v>
      </c>
      <c r="I440" t="str">
        <f>VLOOKUP(Table_Query_from_OCE_REP4[[#This Row],[TOPORT]],Table_Query_from_OCE_REP_1[[PCODE]:[PNAME]],2,)</f>
        <v>BARCELONA, SPAIN</v>
      </c>
      <c r="J440" t="str">
        <f>_xlfn.CONCAT(Table_Query_from_OCE_REP4[[#This Row],[FMPORT]],"/",Table_Query_from_OCE_REP4[[#This Row],[TOPORT]])</f>
        <v>LIS/BCN</v>
      </c>
      <c r="K440" t="str">
        <f>_xlfn.CONCAT(Table_Query_from_OCE_REP4[[#This Row],[FM NAME]],"/",Table_Query_from_OCE_REP4[[#This Row],[TO NAME]])</f>
        <v>LISBON, PORTUGAL/BARCELONA, SPAIN</v>
      </c>
      <c r="M440" t="s">
        <v>2126</v>
      </c>
      <c r="N440" t="s">
        <v>2127</v>
      </c>
      <c r="O440" t="s">
        <v>2128</v>
      </c>
    </row>
    <row r="441" spans="1:15" x14ac:dyDescent="0.35">
      <c r="A441" t="s">
        <v>523</v>
      </c>
      <c r="B441" t="s">
        <v>524</v>
      </c>
      <c r="C441" t="s">
        <v>462</v>
      </c>
      <c r="D441" s="17">
        <v>44776</v>
      </c>
      <c r="E441">
        <v>22</v>
      </c>
      <c r="F441" t="s">
        <v>59</v>
      </c>
      <c r="G441" t="str">
        <f>VLOOKUP(Table_Query_from_OCE_REP4[[#This Row],[FMPORT]],Table_Query_from_OCE_REP_1[],2,)</f>
        <v>LISBON, PORTUGAL</v>
      </c>
      <c r="H441" t="s">
        <v>61</v>
      </c>
      <c r="I441" t="str">
        <f>VLOOKUP(Table_Query_from_OCE_REP4[[#This Row],[TOPORT]],Table_Query_from_OCE_REP_1[[PCODE]:[PNAME]],2,)</f>
        <v>VALLETTA, MALTA</v>
      </c>
      <c r="J441" t="str">
        <f>_xlfn.CONCAT(Table_Query_from_OCE_REP4[[#This Row],[FMPORT]],"/",Table_Query_from_OCE_REP4[[#This Row],[TOPORT]])</f>
        <v>LIS/VLT</v>
      </c>
      <c r="K441" t="str">
        <f>_xlfn.CONCAT(Table_Query_from_OCE_REP4[[#This Row],[FM NAME]],"/",Table_Query_from_OCE_REP4[[#This Row],[TO NAME]])</f>
        <v>LISBON, PORTUGAL/VALLETTA, MALTA</v>
      </c>
      <c r="M441" t="s">
        <v>2129</v>
      </c>
      <c r="N441" t="s">
        <v>2130</v>
      </c>
      <c r="O441" t="s">
        <v>2131</v>
      </c>
    </row>
    <row r="442" spans="1:15" x14ac:dyDescent="0.35">
      <c r="A442" t="s">
        <v>525</v>
      </c>
      <c r="B442" t="s">
        <v>526</v>
      </c>
      <c r="C442" t="s">
        <v>462</v>
      </c>
      <c r="D442" s="17">
        <v>44788</v>
      </c>
      <c r="E442">
        <v>10</v>
      </c>
      <c r="F442" t="s">
        <v>49</v>
      </c>
      <c r="G442" t="str">
        <f>VLOOKUP(Table_Query_from_OCE_REP4[[#This Row],[FMPORT]],Table_Query_from_OCE_REP_1[],2,)</f>
        <v>BARCELONA, SPAIN</v>
      </c>
      <c r="H442" t="s">
        <v>61</v>
      </c>
      <c r="I442" t="str">
        <f>VLOOKUP(Table_Query_from_OCE_REP4[[#This Row],[TOPORT]],Table_Query_from_OCE_REP_1[[PCODE]:[PNAME]],2,)</f>
        <v>VALLETTA, MALTA</v>
      </c>
      <c r="J442" t="str">
        <f>_xlfn.CONCAT(Table_Query_from_OCE_REP4[[#This Row],[FMPORT]],"/",Table_Query_from_OCE_REP4[[#This Row],[TOPORT]])</f>
        <v>BCN/VLT</v>
      </c>
      <c r="K442" t="str">
        <f>_xlfn.CONCAT(Table_Query_from_OCE_REP4[[#This Row],[FM NAME]],"/",Table_Query_from_OCE_REP4[[#This Row],[TO NAME]])</f>
        <v>BARCELONA, SPAIN/VALLETTA, MALTA</v>
      </c>
      <c r="M442" t="s">
        <v>4138</v>
      </c>
      <c r="N442" t="s">
        <v>4139</v>
      </c>
      <c r="O442" t="s">
        <v>1785</v>
      </c>
    </row>
    <row r="443" spans="1:15" x14ac:dyDescent="0.35">
      <c r="A443" t="s">
        <v>527</v>
      </c>
      <c r="B443" t="s">
        <v>528</v>
      </c>
      <c r="C443" t="s">
        <v>462</v>
      </c>
      <c r="D443" s="17">
        <v>44788</v>
      </c>
      <c r="E443">
        <v>20</v>
      </c>
      <c r="F443" t="s">
        <v>49</v>
      </c>
      <c r="G443" t="str">
        <f>VLOOKUP(Table_Query_from_OCE_REP4[[#This Row],[FMPORT]],Table_Query_from_OCE_REP_1[],2,)</f>
        <v>BARCELONA, SPAIN</v>
      </c>
      <c r="H443" t="s">
        <v>529</v>
      </c>
      <c r="I443" t="str">
        <f>VLOOKUP(Table_Query_from_OCE_REP4[[#This Row],[TOPORT]],Table_Query_from_OCE_REP_1[[PCODE]:[PNAME]],2,)</f>
        <v>JERUSALEM (HAIFA), ISRAEL</v>
      </c>
      <c r="J443" t="str">
        <f>_xlfn.CONCAT(Table_Query_from_OCE_REP4[[#This Row],[FMPORT]],"/",Table_Query_from_OCE_REP4[[#This Row],[TOPORT]])</f>
        <v>BCN/HFA</v>
      </c>
      <c r="K443" t="str">
        <f>_xlfn.CONCAT(Table_Query_from_OCE_REP4[[#This Row],[FM NAME]],"/",Table_Query_from_OCE_REP4[[#This Row],[TO NAME]])</f>
        <v>BARCELONA, SPAIN/JERUSALEM (HAIFA), ISRAEL</v>
      </c>
      <c r="M443" t="s">
        <v>2132</v>
      </c>
      <c r="N443" t="s">
        <v>2133</v>
      </c>
      <c r="O443" t="s">
        <v>7</v>
      </c>
    </row>
    <row r="444" spans="1:15" x14ac:dyDescent="0.35">
      <c r="A444" t="s">
        <v>530</v>
      </c>
      <c r="B444" t="s">
        <v>531</v>
      </c>
      <c r="C444" t="s">
        <v>462</v>
      </c>
      <c r="D444" s="17">
        <v>44798</v>
      </c>
      <c r="E444">
        <v>10</v>
      </c>
      <c r="F444" t="s">
        <v>61</v>
      </c>
      <c r="G444" t="str">
        <f>VLOOKUP(Table_Query_from_OCE_REP4[[#This Row],[FMPORT]],Table_Query_from_OCE_REP_1[],2,)</f>
        <v>VALLETTA, MALTA</v>
      </c>
      <c r="H444" t="s">
        <v>529</v>
      </c>
      <c r="I444" t="str">
        <f>VLOOKUP(Table_Query_from_OCE_REP4[[#This Row],[TOPORT]],Table_Query_from_OCE_REP_1[[PCODE]:[PNAME]],2,)</f>
        <v>JERUSALEM (HAIFA), ISRAEL</v>
      </c>
      <c r="J444" t="str">
        <f>_xlfn.CONCAT(Table_Query_from_OCE_REP4[[#This Row],[FMPORT]],"/",Table_Query_from_OCE_REP4[[#This Row],[TOPORT]])</f>
        <v>VLT/HFA</v>
      </c>
      <c r="K444" t="str">
        <f>_xlfn.CONCAT(Table_Query_from_OCE_REP4[[#This Row],[FM NAME]],"/",Table_Query_from_OCE_REP4[[#This Row],[TO NAME]])</f>
        <v>VALLETTA, MALTA/JERUSALEM (HAIFA), ISRAEL</v>
      </c>
      <c r="M444" t="s">
        <v>2134</v>
      </c>
      <c r="N444" t="s">
        <v>2135</v>
      </c>
      <c r="O444" t="s">
        <v>1320</v>
      </c>
    </row>
    <row r="445" spans="1:15" x14ac:dyDescent="0.35">
      <c r="A445" t="s">
        <v>532</v>
      </c>
      <c r="B445" t="s">
        <v>533</v>
      </c>
      <c r="C445" t="s">
        <v>462</v>
      </c>
      <c r="D445" s="17">
        <v>44808</v>
      </c>
      <c r="E445">
        <v>12</v>
      </c>
      <c r="F445" t="s">
        <v>529</v>
      </c>
      <c r="G445" t="str">
        <f>VLOOKUP(Table_Query_from_OCE_REP4[[#This Row],[FMPORT]],Table_Query_from_OCE_REP_1[],2,)</f>
        <v>JERUSALEM (HAIFA), ISRAEL</v>
      </c>
      <c r="H445" t="s">
        <v>88</v>
      </c>
      <c r="I445" t="str">
        <f>VLOOKUP(Table_Query_from_OCE_REP4[[#This Row],[TOPORT]],Table_Query_from_OCE_REP_1[[PCODE]:[PNAME]],2,)</f>
        <v>TRIESTE, ITALY</v>
      </c>
      <c r="J445" t="str">
        <f>_xlfn.CONCAT(Table_Query_from_OCE_REP4[[#This Row],[FMPORT]],"/",Table_Query_from_OCE_REP4[[#This Row],[TOPORT]])</f>
        <v>HFA/TRS</v>
      </c>
      <c r="K445" t="str">
        <f>_xlfn.CONCAT(Table_Query_from_OCE_REP4[[#This Row],[FM NAME]],"/",Table_Query_from_OCE_REP4[[#This Row],[TO NAME]])</f>
        <v>JERUSALEM (HAIFA), ISRAEL/TRIESTE, ITALY</v>
      </c>
      <c r="M445" t="s">
        <v>2136</v>
      </c>
      <c r="N445" t="s">
        <v>2137</v>
      </c>
      <c r="O445" t="s">
        <v>1785</v>
      </c>
    </row>
    <row r="446" spans="1:15" x14ac:dyDescent="0.35">
      <c r="A446" t="s">
        <v>534</v>
      </c>
      <c r="B446" t="s">
        <v>535</v>
      </c>
      <c r="C446" t="s">
        <v>462</v>
      </c>
      <c r="D446" s="17">
        <v>44808</v>
      </c>
      <c r="E446">
        <v>22</v>
      </c>
      <c r="F446" t="s">
        <v>529</v>
      </c>
      <c r="G446" t="str">
        <f>VLOOKUP(Table_Query_from_OCE_REP4[[#This Row],[FMPORT]],Table_Query_from_OCE_REP_1[],2,)</f>
        <v>JERUSALEM (HAIFA), ISRAEL</v>
      </c>
      <c r="H446" t="s">
        <v>49</v>
      </c>
      <c r="I446" t="str">
        <f>VLOOKUP(Table_Query_from_OCE_REP4[[#This Row],[TOPORT]],Table_Query_from_OCE_REP_1[[PCODE]:[PNAME]],2,)</f>
        <v>BARCELONA, SPAIN</v>
      </c>
      <c r="J446" t="str">
        <f>_xlfn.CONCAT(Table_Query_from_OCE_REP4[[#This Row],[FMPORT]],"/",Table_Query_from_OCE_REP4[[#This Row],[TOPORT]])</f>
        <v>HFA/BCN</v>
      </c>
      <c r="K446" t="str">
        <f>_xlfn.CONCAT(Table_Query_from_OCE_REP4[[#This Row],[FM NAME]],"/",Table_Query_from_OCE_REP4[[#This Row],[TO NAME]])</f>
        <v>JERUSALEM (HAIFA), ISRAEL/BARCELONA, SPAIN</v>
      </c>
      <c r="M446" t="s">
        <v>2138</v>
      </c>
      <c r="N446" t="s">
        <v>2139</v>
      </c>
      <c r="O446" t="s">
        <v>1311</v>
      </c>
    </row>
    <row r="447" spans="1:15" x14ac:dyDescent="0.35">
      <c r="A447" t="s">
        <v>536</v>
      </c>
      <c r="B447" t="s">
        <v>537</v>
      </c>
      <c r="C447" t="s">
        <v>462</v>
      </c>
      <c r="D447" s="17">
        <v>44820</v>
      </c>
      <c r="E447">
        <v>10</v>
      </c>
      <c r="F447" t="s">
        <v>88</v>
      </c>
      <c r="G447" t="str">
        <f>VLOOKUP(Table_Query_from_OCE_REP4[[#This Row],[FMPORT]],Table_Query_from_OCE_REP_1[],2,)</f>
        <v>TRIESTE, ITALY</v>
      </c>
      <c r="H447" t="s">
        <v>49</v>
      </c>
      <c r="I447" t="str">
        <f>VLOOKUP(Table_Query_from_OCE_REP4[[#This Row],[TOPORT]],Table_Query_from_OCE_REP_1[[PCODE]:[PNAME]],2,)</f>
        <v>BARCELONA, SPAIN</v>
      </c>
      <c r="J447" t="str">
        <f>_xlfn.CONCAT(Table_Query_from_OCE_REP4[[#This Row],[FMPORT]],"/",Table_Query_from_OCE_REP4[[#This Row],[TOPORT]])</f>
        <v>TRS/BCN</v>
      </c>
      <c r="K447" t="str">
        <f>_xlfn.CONCAT(Table_Query_from_OCE_REP4[[#This Row],[FM NAME]],"/",Table_Query_from_OCE_REP4[[#This Row],[TO NAME]])</f>
        <v>TRIESTE, ITALY/BARCELONA, SPAIN</v>
      </c>
      <c r="M447" t="s">
        <v>2140</v>
      </c>
      <c r="N447" t="s">
        <v>2141</v>
      </c>
      <c r="O447" t="s">
        <v>1320</v>
      </c>
    </row>
    <row r="448" spans="1:15" x14ac:dyDescent="0.35">
      <c r="A448" t="s">
        <v>538</v>
      </c>
      <c r="B448" t="s">
        <v>539</v>
      </c>
      <c r="C448" t="s">
        <v>462</v>
      </c>
      <c r="D448" s="17">
        <v>44830</v>
      </c>
      <c r="E448">
        <v>10</v>
      </c>
      <c r="F448" t="s">
        <v>49</v>
      </c>
      <c r="G448" t="str">
        <f>VLOOKUP(Table_Query_from_OCE_REP4[[#This Row],[FMPORT]],Table_Query_from_OCE_REP_1[],2,)</f>
        <v>BARCELONA, SPAIN</v>
      </c>
      <c r="H448" t="s">
        <v>48</v>
      </c>
      <c r="I448" t="str">
        <f>VLOOKUP(Table_Query_from_OCE_REP4[[#This Row],[TOPORT]],Table_Query_from_OCE_REP_1[[PCODE]:[PNAME]],2,)</f>
        <v>ROME (CIVITAVECCHIA), ITALY</v>
      </c>
      <c r="J448" t="str">
        <f>_xlfn.CONCAT(Table_Query_from_OCE_REP4[[#This Row],[FMPORT]],"/",Table_Query_from_OCE_REP4[[#This Row],[TOPORT]])</f>
        <v>BCN/CIV</v>
      </c>
      <c r="K448" t="str">
        <f>_xlfn.CONCAT(Table_Query_from_OCE_REP4[[#This Row],[FM NAME]],"/",Table_Query_from_OCE_REP4[[#This Row],[TO NAME]])</f>
        <v>BARCELONA, SPAIN/ROME (CIVITAVECCHIA), ITALY</v>
      </c>
      <c r="M448" t="s">
        <v>2142</v>
      </c>
      <c r="N448" t="s">
        <v>2143</v>
      </c>
      <c r="O448" t="s">
        <v>1895</v>
      </c>
    </row>
    <row r="449" spans="1:15" x14ac:dyDescent="0.35">
      <c r="A449" t="s">
        <v>540</v>
      </c>
      <c r="B449" t="s">
        <v>541</v>
      </c>
      <c r="C449" t="s">
        <v>462</v>
      </c>
      <c r="D449" s="17">
        <v>44830</v>
      </c>
      <c r="E449">
        <v>20</v>
      </c>
      <c r="F449" t="s">
        <v>49</v>
      </c>
      <c r="G449" t="str">
        <f>VLOOKUP(Table_Query_from_OCE_REP4[[#This Row],[FMPORT]],Table_Query_from_OCE_REP_1[],2,)</f>
        <v>BARCELONA, SPAIN</v>
      </c>
      <c r="H449" t="s">
        <v>47</v>
      </c>
      <c r="I449" t="str">
        <f>VLOOKUP(Table_Query_from_OCE_REP4[[#This Row],[TOPORT]],Table_Query_from_OCE_REP_1[[PCODE]:[PNAME]],2,)</f>
        <v>ATHENS (PIRAEUS), GREECE</v>
      </c>
      <c r="J449" t="str">
        <f>_xlfn.CONCAT(Table_Query_from_OCE_REP4[[#This Row],[FMPORT]],"/",Table_Query_from_OCE_REP4[[#This Row],[TOPORT]])</f>
        <v>BCN/PIR</v>
      </c>
      <c r="K449" t="str">
        <f>_xlfn.CONCAT(Table_Query_from_OCE_REP4[[#This Row],[FM NAME]],"/",Table_Query_from_OCE_REP4[[#This Row],[TO NAME]])</f>
        <v>BARCELONA, SPAIN/ATHENS (PIRAEUS), GREECE</v>
      </c>
      <c r="M449" t="s">
        <v>2144</v>
      </c>
      <c r="N449" t="s">
        <v>2145</v>
      </c>
      <c r="O449" t="s">
        <v>1297</v>
      </c>
    </row>
    <row r="450" spans="1:15" x14ac:dyDescent="0.35">
      <c r="A450" t="s">
        <v>542</v>
      </c>
      <c r="B450" t="s">
        <v>543</v>
      </c>
      <c r="C450" t="s">
        <v>462</v>
      </c>
      <c r="D450" s="17">
        <v>44840</v>
      </c>
      <c r="E450">
        <v>10</v>
      </c>
      <c r="F450" t="s">
        <v>48</v>
      </c>
      <c r="G450" t="str">
        <f>VLOOKUP(Table_Query_from_OCE_REP4[[#This Row],[FMPORT]],Table_Query_from_OCE_REP_1[],2,)</f>
        <v>ROME (CIVITAVECCHIA), ITALY</v>
      </c>
      <c r="H450" t="s">
        <v>47</v>
      </c>
      <c r="I450" t="str">
        <f>VLOOKUP(Table_Query_from_OCE_REP4[[#This Row],[TOPORT]],Table_Query_from_OCE_REP_1[[PCODE]:[PNAME]],2,)</f>
        <v>ATHENS (PIRAEUS), GREECE</v>
      </c>
      <c r="J450" t="str">
        <f>_xlfn.CONCAT(Table_Query_from_OCE_REP4[[#This Row],[FMPORT]],"/",Table_Query_from_OCE_REP4[[#This Row],[TOPORT]])</f>
        <v>CIV/PIR</v>
      </c>
      <c r="K450" t="str">
        <f>_xlfn.CONCAT(Table_Query_from_OCE_REP4[[#This Row],[FM NAME]],"/",Table_Query_from_OCE_REP4[[#This Row],[TO NAME]])</f>
        <v>ROME (CIVITAVECCHIA), ITALY/ATHENS (PIRAEUS), GREECE</v>
      </c>
      <c r="M450" t="s">
        <v>2146</v>
      </c>
      <c r="N450" t="s">
        <v>2147</v>
      </c>
      <c r="O450" t="s">
        <v>1270</v>
      </c>
    </row>
    <row r="451" spans="1:15" x14ac:dyDescent="0.35">
      <c r="A451" t="s">
        <v>544</v>
      </c>
      <c r="B451" t="s">
        <v>545</v>
      </c>
      <c r="C451" t="s">
        <v>462</v>
      </c>
      <c r="D451" s="17">
        <v>44850</v>
      </c>
      <c r="E451">
        <v>10</v>
      </c>
      <c r="F451" t="s">
        <v>47</v>
      </c>
      <c r="G451" t="str">
        <f>VLOOKUP(Table_Query_from_OCE_REP4[[#This Row],[FMPORT]],Table_Query_from_OCE_REP_1[],2,)</f>
        <v>ATHENS (PIRAEUS), GREECE</v>
      </c>
      <c r="H451" t="s">
        <v>47</v>
      </c>
      <c r="I451" t="str">
        <f>VLOOKUP(Table_Query_from_OCE_REP4[[#This Row],[TOPORT]],Table_Query_from_OCE_REP_1[[PCODE]:[PNAME]],2,)</f>
        <v>ATHENS (PIRAEUS), GREECE</v>
      </c>
      <c r="J451" t="str">
        <f>_xlfn.CONCAT(Table_Query_from_OCE_REP4[[#This Row],[FMPORT]],"/",Table_Query_from_OCE_REP4[[#This Row],[TOPORT]])</f>
        <v>PIR/PIR</v>
      </c>
      <c r="K451" t="str">
        <f>_xlfn.CONCAT(Table_Query_from_OCE_REP4[[#This Row],[FM NAME]],"/",Table_Query_from_OCE_REP4[[#This Row],[TO NAME]])</f>
        <v>ATHENS (PIRAEUS), GREECE/ATHENS (PIRAEUS), GREECE</v>
      </c>
      <c r="M451" t="s">
        <v>2148</v>
      </c>
      <c r="N451" t="s">
        <v>2149</v>
      </c>
      <c r="O451" t="s">
        <v>1270</v>
      </c>
    </row>
    <row r="452" spans="1:15" x14ac:dyDescent="0.35">
      <c r="A452" t="s">
        <v>546</v>
      </c>
      <c r="B452" t="s">
        <v>547</v>
      </c>
      <c r="C452" t="s">
        <v>462</v>
      </c>
      <c r="D452" s="17">
        <v>44860</v>
      </c>
      <c r="E452">
        <v>12</v>
      </c>
      <c r="F452" t="s">
        <v>47</v>
      </c>
      <c r="G452" t="str">
        <f>VLOOKUP(Table_Query_from_OCE_REP4[[#This Row],[FMPORT]],Table_Query_from_OCE_REP_1[],2,)</f>
        <v>ATHENS (PIRAEUS), GREECE</v>
      </c>
      <c r="H452" t="s">
        <v>49</v>
      </c>
      <c r="I452" t="str">
        <f>VLOOKUP(Table_Query_from_OCE_REP4[[#This Row],[TOPORT]],Table_Query_from_OCE_REP_1[[PCODE]:[PNAME]],2,)</f>
        <v>BARCELONA, SPAIN</v>
      </c>
      <c r="J452" t="str">
        <f>_xlfn.CONCAT(Table_Query_from_OCE_REP4[[#This Row],[FMPORT]],"/",Table_Query_from_OCE_REP4[[#This Row],[TOPORT]])</f>
        <v>PIR/BCN</v>
      </c>
      <c r="K452" t="str">
        <f>_xlfn.CONCAT(Table_Query_from_OCE_REP4[[#This Row],[FM NAME]],"/",Table_Query_from_OCE_REP4[[#This Row],[TO NAME]])</f>
        <v>ATHENS (PIRAEUS), GREECE/BARCELONA, SPAIN</v>
      </c>
      <c r="M452" t="s">
        <v>2150</v>
      </c>
      <c r="N452" t="s">
        <v>2151</v>
      </c>
      <c r="O452" t="s">
        <v>1297</v>
      </c>
    </row>
    <row r="453" spans="1:15" x14ac:dyDescent="0.35">
      <c r="A453" t="s">
        <v>548</v>
      </c>
      <c r="B453" t="s">
        <v>549</v>
      </c>
      <c r="C453" t="s">
        <v>462</v>
      </c>
      <c r="D453" s="17">
        <v>44860</v>
      </c>
      <c r="E453">
        <v>32</v>
      </c>
      <c r="F453" t="s">
        <v>47</v>
      </c>
      <c r="G453" t="str">
        <f>VLOOKUP(Table_Query_from_OCE_REP4[[#This Row],[FMPORT]],Table_Query_from_OCE_REP_1[],2,)</f>
        <v>ATHENS (PIRAEUS), GREECE</v>
      </c>
      <c r="H453" t="s">
        <v>550</v>
      </c>
      <c r="I453" t="str">
        <f>VLOOKUP(Table_Query_from_OCE_REP4[[#This Row],[TOPORT]],Table_Query_from_OCE_REP_1[[PCODE]:[PNAME]],2,)</f>
        <v>ABU DHABI, UNITED ARAB EMIRATE</v>
      </c>
      <c r="J453" t="str">
        <f>_xlfn.CONCAT(Table_Query_from_OCE_REP4[[#This Row],[FMPORT]],"/",Table_Query_from_OCE_REP4[[#This Row],[TOPORT]])</f>
        <v>PIR/ABU</v>
      </c>
      <c r="K453" t="str">
        <f>_xlfn.CONCAT(Table_Query_from_OCE_REP4[[#This Row],[FM NAME]],"/",Table_Query_from_OCE_REP4[[#This Row],[TO NAME]])</f>
        <v>ATHENS (PIRAEUS), GREECE/ABU DHABI, UNITED ARAB EMIRATE</v>
      </c>
      <c r="M453" t="s">
        <v>2152</v>
      </c>
      <c r="N453" t="s">
        <v>2153</v>
      </c>
      <c r="O453" t="s">
        <v>1315</v>
      </c>
    </row>
    <row r="454" spans="1:15" x14ac:dyDescent="0.35">
      <c r="A454" t="s">
        <v>551</v>
      </c>
      <c r="B454" t="s">
        <v>552</v>
      </c>
      <c r="C454" t="s">
        <v>462</v>
      </c>
      <c r="D454" s="17">
        <v>44872</v>
      </c>
      <c r="E454">
        <v>20</v>
      </c>
      <c r="F454" t="s">
        <v>49</v>
      </c>
      <c r="G454" t="str">
        <f>VLOOKUP(Table_Query_from_OCE_REP4[[#This Row],[FMPORT]],Table_Query_from_OCE_REP_1[],2,)</f>
        <v>BARCELONA, SPAIN</v>
      </c>
      <c r="H454" t="s">
        <v>550</v>
      </c>
      <c r="I454" t="str">
        <f>VLOOKUP(Table_Query_from_OCE_REP4[[#This Row],[TOPORT]],Table_Query_from_OCE_REP_1[[PCODE]:[PNAME]],2,)</f>
        <v>ABU DHABI, UNITED ARAB EMIRATE</v>
      </c>
      <c r="J454" t="str">
        <f>_xlfn.CONCAT(Table_Query_from_OCE_REP4[[#This Row],[FMPORT]],"/",Table_Query_from_OCE_REP4[[#This Row],[TOPORT]])</f>
        <v>BCN/ABU</v>
      </c>
      <c r="K454" t="str">
        <f>_xlfn.CONCAT(Table_Query_from_OCE_REP4[[#This Row],[FM NAME]],"/",Table_Query_from_OCE_REP4[[#This Row],[TO NAME]])</f>
        <v>BARCELONA, SPAIN/ABU DHABI, UNITED ARAB EMIRATE</v>
      </c>
      <c r="M454" t="s">
        <v>2154</v>
      </c>
      <c r="N454" t="s">
        <v>2155</v>
      </c>
      <c r="O454" t="s">
        <v>1281</v>
      </c>
    </row>
    <row r="455" spans="1:15" x14ac:dyDescent="0.35">
      <c r="A455" t="s">
        <v>553</v>
      </c>
      <c r="B455" t="s">
        <v>554</v>
      </c>
      <c r="C455" t="s">
        <v>462</v>
      </c>
      <c r="D455" s="17">
        <v>44892</v>
      </c>
      <c r="E455">
        <v>10</v>
      </c>
      <c r="F455" t="s">
        <v>550</v>
      </c>
      <c r="G455" t="str">
        <f>VLOOKUP(Table_Query_from_OCE_REP4[[#This Row],[FMPORT]],Table_Query_from_OCE_REP_1[],2,)</f>
        <v>ABU DHABI, UNITED ARAB EMIRATE</v>
      </c>
      <c r="H455" t="s">
        <v>64</v>
      </c>
      <c r="I455" t="str">
        <f>VLOOKUP(Table_Query_from_OCE_REP4[[#This Row],[TOPORT]],Table_Query_from_OCE_REP_1[[PCODE]:[PNAME]],2,)</f>
        <v>DUBAI, UAE</v>
      </c>
      <c r="J455" t="str">
        <f>_xlfn.CONCAT(Table_Query_from_OCE_REP4[[#This Row],[FMPORT]],"/",Table_Query_from_OCE_REP4[[#This Row],[TOPORT]])</f>
        <v>ABU/DXB</v>
      </c>
      <c r="K455" t="str">
        <f>_xlfn.CONCAT(Table_Query_from_OCE_REP4[[#This Row],[FM NAME]],"/",Table_Query_from_OCE_REP4[[#This Row],[TO NAME]])</f>
        <v>ABU DHABI, UNITED ARAB EMIRATE/DUBAI, UAE</v>
      </c>
      <c r="M455" t="s">
        <v>2156</v>
      </c>
      <c r="N455" t="s">
        <v>2157</v>
      </c>
      <c r="O455" t="s">
        <v>2158</v>
      </c>
    </row>
    <row r="456" spans="1:15" x14ac:dyDescent="0.35">
      <c r="A456" t="s">
        <v>555</v>
      </c>
      <c r="B456" t="s">
        <v>556</v>
      </c>
      <c r="C456" t="s">
        <v>462</v>
      </c>
      <c r="D456" s="17">
        <v>44902</v>
      </c>
      <c r="E456">
        <v>30</v>
      </c>
      <c r="F456" t="s">
        <v>64</v>
      </c>
      <c r="G456" t="str">
        <f>VLOOKUP(Table_Query_from_OCE_REP4[[#This Row],[FMPORT]],Table_Query_from_OCE_REP_1[],2,)</f>
        <v>DUBAI, UAE</v>
      </c>
      <c r="H456" t="s">
        <v>46</v>
      </c>
      <c r="I456" t="str">
        <f>VLOOKUP(Table_Query_from_OCE_REP4[[#This Row],[TOPORT]],Table_Query_from_OCE_REP_1[[PCODE]:[PNAME]],2,)</f>
        <v>CAPE TOWN, SOUTH AFRICA</v>
      </c>
      <c r="J456" t="str">
        <f>_xlfn.CONCAT(Table_Query_from_OCE_REP4[[#This Row],[FMPORT]],"/",Table_Query_from_OCE_REP4[[#This Row],[TOPORT]])</f>
        <v>DXB/CPT</v>
      </c>
      <c r="K456" t="str">
        <f>_xlfn.CONCAT(Table_Query_from_OCE_REP4[[#This Row],[FM NAME]],"/",Table_Query_from_OCE_REP4[[#This Row],[TO NAME]])</f>
        <v>DUBAI, UAE/CAPE TOWN, SOUTH AFRICA</v>
      </c>
      <c r="M456" t="s">
        <v>2159</v>
      </c>
      <c r="N456" t="s">
        <v>2160</v>
      </c>
      <c r="O456" t="s">
        <v>1358</v>
      </c>
    </row>
    <row r="457" spans="1:15" x14ac:dyDescent="0.35">
      <c r="A457" t="s">
        <v>557</v>
      </c>
      <c r="B457" t="s">
        <v>558</v>
      </c>
      <c r="C457" t="s">
        <v>462</v>
      </c>
      <c r="D457" s="17">
        <v>44932</v>
      </c>
      <c r="E457">
        <v>12</v>
      </c>
      <c r="F457" t="s">
        <v>46</v>
      </c>
      <c r="G457" t="str">
        <f>VLOOKUP(Table_Query_from_OCE_REP4[[#This Row],[FMPORT]],Table_Query_from_OCE_REP_1[],2,)</f>
        <v>CAPE TOWN, SOUTH AFRICA</v>
      </c>
      <c r="H457" t="s">
        <v>46</v>
      </c>
      <c r="I457" t="str">
        <f>VLOOKUP(Table_Query_from_OCE_REP4[[#This Row],[TOPORT]],Table_Query_from_OCE_REP_1[[PCODE]:[PNAME]],2,)</f>
        <v>CAPE TOWN, SOUTH AFRICA</v>
      </c>
      <c r="J457" t="str">
        <f>_xlfn.CONCAT(Table_Query_from_OCE_REP4[[#This Row],[FMPORT]],"/",Table_Query_from_OCE_REP4[[#This Row],[TOPORT]])</f>
        <v>CPT/CPT</v>
      </c>
      <c r="K457" t="str">
        <f>_xlfn.CONCAT(Table_Query_from_OCE_REP4[[#This Row],[FM NAME]],"/",Table_Query_from_OCE_REP4[[#This Row],[TO NAME]])</f>
        <v>CAPE TOWN, SOUTH AFRICA/CAPE TOWN, SOUTH AFRICA</v>
      </c>
      <c r="M457" t="s">
        <v>2161</v>
      </c>
      <c r="N457" t="s">
        <v>2162</v>
      </c>
      <c r="O457" t="s">
        <v>1267</v>
      </c>
    </row>
    <row r="458" spans="1:15" x14ac:dyDescent="0.35">
      <c r="A458" t="s">
        <v>559</v>
      </c>
      <c r="B458" t="s">
        <v>560</v>
      </c>
      <c r="C458" t="s">
        <v>462</v>
      </c>
      <c r="D458" s="17">
        <v>44944</v>
      </c>
      <c r="E458">
        <v>18</v>
      </c>
      <c r="F458" t="s">
        <v>46</v>
      </c>
      <c r="G458" t="str">
        <f>VLOOKUP(Table_Query_from_OCE_REP4[[#This Row],[FMPORT]],Table_Query_from_OCE_REP_1[],2,)</f>
        <v>CAPE TOWN, SOUTH AFRICA</v>
      </c>
      <c r="H458" t="s">
        <v>52</v>
      </c>
      <c r="I458" t="str">
        <f>VLOOKUP(Table_Query_from_OCE_REP4[[#This Row],[TOPORT]],Table_Query_from_OCE_REP_1[[PCODE]:[PNAME]],2,)</f>
        <v>MUMBAI, INDIA</v>
      </c>
      <c r="J458" t="str">
        <f>_xlfn.CONCAT(Table_Query_from_OCE_REP4[[#This Row],[FMPORT]],"/",Table_Query_from_OCE_REP4[[#This Row],[TOPORT]])</f>
        <v>CPT/MUM</v>
      </c>
      <c r="K458" t="str">
        <f>_xlfn.CONCAT(Table_Query_from_OCE_REP4[[#This Row],[FM NAME]],"/",Table_Query_from_OCE_REP4[[#This Row],[TO NAME]])</f>
        <v>CAPE TOWN, SOUTH AFRICA/MUMBAI, INDIA</v>
      </c>
      <c r="M458" t="s">
        <v>2163</v>
      </c>
      <c r="N458" t="s">
        <v>2164</v>
      </c>
      <c r="O458" t="s">
        <v>1270</v>
      </c>
    </row>
    <row r="459" spans="1:15" x14ac:dyDescent="0.35">
      <c r="A459" t="s">
        <v>561</v>
      </c>
      <c r="B459" t="s">
        <v>562</v>
      </c>
      <c r="C459" t="s">
        <v>462</v>
      </c>
      <c r="D459" s="17">
        <v>44944</v>
      </c>
      <c r="E459">
        <v>32</v>
      </c>
      <c r="F459" t="s">
        <v>46</v>
      </c>
      <c r="G459" t="str">
        <f>VLOOKUP(Table_Query_from_OCE_REP4[[#This Row],[FMPORT]],Table_Query_from_OCE_REP_1[],2,)</f>
        <v>CAPE TOWN, SOUTH AFRICA</v>
      </c>
      <c r="H459" t="s">
        <v>34</v>
      </c>
      <c r="I459" t="str">
        <f>VLOOKUP(Table_Query_from_OCE_REP4[[#This Row],[TOPORT]],Table_Query_from_OCE_REP_1[[PCODE]:[PNAME]],2,)</f>
        <v>BANGKOK, THAILAND</v>
      </c>
      <c r="J459" t="str">
        <f>_xlfn.CONCAT(Table_Query_from_OCE_REP4[[#This Row],[FMPORT]],"/",Table_Query_from_OCE_REP4[[#This Row],[TOPORT]])</f>
        <v>CPT/BNK</v>
      </c>
      <c r="K459" t="str">
        <f>_xlfn.CONCAT(Table_Query_from_OCE_REP4[[#This Row],[FM NAME]],"/",Table_Query_from_OCE_REP4[[#This Row],[TO NAME]])</f>
        <v>CAPE TOWN, SOUTH AFRICA/BANGKOK, THAILAND</v>
      </c>
      <c r="M459" t="s">
        <v>2165</v>
      </c>
      <c r="N459" t="s">
        <v>2166</v>
      </c>
      <c r="O459" t="s">
        <v>2167</v>
      </c>
    </row>
    <row r="460" spans="1:15" x14ac:dyDescent="0.35">
      <c r="A460" t="s">
        <v>563</v>
      </c>
      <c r="B460" t="s">
        <v>564</v>
      </c>
      <c r="C460" t="s">
        <v>462</v>
      </c>
      <c r="D460" s="17">
        <v>44944</v>
      </c>
      <c r="E460">
        <v>64</v>
      </c>
      <c r="F460" t="s">
        <v>46</v>
      </c>
      <c r="G460" t="str">
        <f>VLOOKUP(Table_Query_from_OCE_REP4[[#This Row],[FMPORT]],Table_Query_from_OCE_REP_1[],2,)</f>
        <v>CAPE TOWN, SOUTH AFRICA</v>
      </c>
      <c r="H460" t="s">
        <v>71</v>
      </c>
      <c r="I460" t="str">
        <f>VLOOKUP(Table_Query_from_OCE_REP4[[#This Row],[TOPORT]],Table_Query_from_OCE_REP_1[[PCODE]:[PNAME]],2,)</f>
        <v>TOKYO (YOKOHAMA), JAPAN</v>
      </c>
      <c r="J460" t="str">
        <f>_xlfn.CONCAT(Table_Query_from_OCE_REP4[[#This Row],[FMPORT]],"/",Table_Query_from_OCE_REP4[[#This Row],[TOPORT]])</f>
        <v>CPT/YOK</v>
      </c>
      <c r="K460" t="str">
        <f>_xlfn.CONCAT(Table_Query_from_OCE_REP4[[#This Row],[FM NAME]],"/",Table_Query_from_OCE_REP4[[#This Row],[TO NAME]])</f>
        <v>CAPE TOWN, SOUTH AFRICA/TOKYO (YOKOHAMA), JAPAN</v>
      </c>
      <c r="M460" t="s">
        <v>58</v>
      </c>
      <c r="N460" t="s">
        <v>2168</v>
      </c>
      <c r="O460" t="s">
        <v>2169</v>
      </c>
    </row>
    <row r="461" spans="1:15" x14ac:dyDescent="0.35">
      <c r="A461" t="s">
        <v>565</v>
      </c>
      <c r="B461" t="s">
        <v>566</v>
      </c>
      <c r="C461" t="s">
        <v>462</v>
      </c>
      <c r="D461" s="17">
        <v>44962</v>
      </c>
      <c r="E461">
        <v>14</v>
      </c>
      <c r="F461" t="s">
        <v>52</v>
      </c>
      <c r="G461" t="str">
        <f>VLOOKUP(Table_Query_from_OCE_REP4[[#This Row],[FMPORT]],Table_Query_from_OCE_REP_1[],2,)</f>
        <v>MUMBAI, INDIA</v>
      </c>
      <c r="H461" t="s">
        <v>34</v>
      </c>
      <c r="I461" t="str">
        <f>VLOOKUP(Table_Query_from_OCE_REP4[[#This Row],[TOPORT]],Table_Query_from_OCE_REP_1[[PCODE]:[PNAME]],2,)</f>
        <v>BANGKOK, THAILAND</v>
      </c>
      <c r="J461" t="str">
        <f>_xlfn.CONCAT(Table_Query_from_OCE_REP4[[#This Row],[FMPORT]],"/",Table_Query_from_OCE_REP4[[#This Row],[TOPORT]])</f>
        <v>MUM/BNK</v>
      </c>
      <c r="K461" t="str">
        <f>_xlfn.CONCAT(Table_Query_from_OCE_REP4[[#This Row],[FM NAME]],"/",Table_Query_from_OCE_REP4[[#This Row],[TO NAME]])</f>
        <v>MUMBAI, INDIA/BANGKOK, THAILAND</v>
      </c>
      <c r="M461" t="s">
        <v>2170</v>
      </c>
      <c r="N461" t="s">
        <v>2171</v>
      </c>
      <c r="O461" t="s">
        <v>1281</v>
      </c>
    </row>
    <row r="462" spans="1:15" x14ac:dyDescent="0.35">
      <c r="A462" t="s">
        <v>567</v>
      </c>
      <c r="B462" t="s">
        <v>568</v>
      </c>
      <c r="C462" t="s">
        <v>462</v>
      </c>
      <c r="D462" s="17">
        <v>44976</v>
      </c>
      <c r="E462">
        <v>10</v>
      </c>
      <c r="F462" t="s">
        <v>34</v>
      </c>
      <c r="G462" t="str">
        <f>VLOOKUP(Table_Query_from_OCE_REP4[[#This Row],[FMPORT]],Table_Query_from_OCE_REP_1[],2,)</f>
        <v>BANGKOK, THAILAND</v>
      </c>
      <c r="H462" t="s">
        <v>32</v>
      </c>
      <c r="I462" t="str">
        <f>VLOOKUP(Table_Query_from_OCE_REP4[[#This Row],[TOPORT]],Table_Query_from_OCE_REP_1[[PCODE]:[PNAME]],2,)</f>
        <v>SINGAPORE, SINGAPORE</v>
      </c>
      <c r="J462" t="str">
        <f>_xlfn.CONCAT(Table_Query_from_OCE_REP4[[#This Row],[FMPORT]],"/",Table_Query_from_OCE_REP4[[#This Row],[TOPORT]])</f>
        <v>BNK/SIN</v>
      </c>
      <c r="K462" t="str">
        <f>_xlfn.CONCAT(Table_Query_from_OCE_REP4[[#This Row],[FM NAME]],"/",Table_Query_from_OCE_REP4[[#This Row],[TO NAME]])</f>
        <v>BANGKOK, THAILAND/SINGAPORE, SINGAPORE</v>
      </c>
      <c r="M462" t="s">
        <v>2172</v>
      </c>
      <c r="N462" t="s">
        <v>2173</v>
      </c>
      <c r="O462" t="s">
        <v>1325</v>
      </c>
    </row>
    <row r="463" spans="1:15" x14ac:dyDescent="0.35">
      <c r="A463" t="s">
        <v>569</v>
      </c>
      <c r="B463" t="s">
        <v>570</v>
      </c>
      <c r="C463" t="s">
        <v>462</v>
      </c>
      <c r="D463" s="17">
        <v>44976</v>
      </c>
      <c r="E463">
        <v>20</v>
      </c>
      <c r="F463" t="s">
        <v>34</v>
      </c>
      <c r="G463" t="str">
        <f>VLOOKUP(Table_Query_from_OCE_REP4[[#This Row],[FMPORT]],Table_Query_from_OCE_REP_1[],2,)</f>
        <v>BANGKOK, THAILAND</v>
      </c>
      <c r="H463" t="s">
        <v>1982</v>
      </c>
      <c r="I463" t="str">
        <f>VLOOKUP(Table_Query_from_OCE_REP4[[#This Row],[TOPORT]],Table_Query_from_OCE_REP_1[[PCODE]:[PNAME]],2,)</f>
        <v>TAIPEI (KEELUNG), TAIWAN CHINA</v>
      </c>
      <c r="J463" t="str">
        <f>_xlfn.CONCAT(Table_Query_from_OCE_REP4[[#This Row],[FMPORT]],"/",Table_Query_from_OCE_REP4[[#This Row],[TOPORT]])</f>
        <v>BNK/KEE</v>
      </c>
      <c r="K463" t="str">
        <f>_xlfn.CONCAT(Table_Query_from_OCE_REP4[[#This Row],[FM NAME]],"/",Table_Query_from_OCE_REP4[[#This Row],[TO NAME]])</f>
        <v>BANGKOK, THAILAND/TAIPEI (KEELUNG), TAIWAN CHINA</v>
      </c>
      <c r="M463" t="s">
        <v>2174</v>
      </c>
      <c r="N463" t="s">
        <v>2175</v>
      </c>
      <c r="O463" t="s">
        <v>1281</v>
      </c>
    </row>
    <row r="464" spans="1:15" x14ac:dyDescent="0.35">
      <c r="A464" t="s">
        <v>571</v>
      </c>
      <c r="B464" t="s">
        <v>572</v>
      </c>
      <c r="C464" t="s">
        <v>462</v>
      </c>
      <c r="D464" s="17">
        <v>44976</v>
      </c>
      <c r="E464">
        <v>32</v>
      </c>
      <c r="F464" t="s">
        <v>34</v>
      </c>
      <c r="G464" t="str">
        <f>VLOOKUP(Table_Query_from_OCE_REP4[[#This Row],[FMPORT]],Table_Query_from_OCE_REP_1[],2,)</f>
        <v>BANGKOK, THAILAND</v>
      </c>
      <c r="H464" t="s">
        <v>71</v>
      </c>
      <c r="I464" t="str">
        <f>VLOOKUP(Table_Query_from_OCE_REP4[[#This Row],[TOPORT]],Table_Query_from_OCE_REP_1[[PCODE]:[PNAME]],2,)</f>
        <v>TOKYO (YOKOHAMA), JAPAN</v>
      </c>
      <c r="J464" t="str">
        <f>_xlfn.CONCAT(Table_Query_from_OCE_REP4[[#This Row],[FMPORT]],"/",Table_Query_from_OCE_REP4[[#This Row],[TOPORT]])</f>
        <v>BNK/YOK</v>
      </c>
      <c r="K464" t="str">
        <f>_xlfn.CONCAT(Table_Query_from_OCE_REP4[[#This Row],[FM NAME]],"/",Table_Query_from_OCE_REP4[[#This Row],[TO NAME]])</f>
        <v>BANGKOK, THAILAND/TOKYO (YOKOHAMA), JAPAN</v>
      </c>
      <c r="M464" t="s">
        <v>2176</v>
      </c>
      <c r="N464" t="s">
        <v>2177</v>
      </c>
      <c r="O464" t="s">
        <v>1300</v>
      </c>
    </row>
    <row r="465" spans="1:15" x14ac:dyDescent="0.35">
      <c r="A465" t="s">
        <v>573</v>
      </c>
      <c r="B465" t="s">
        <v>574</v>
      </c>
      <c r="C465" t="s">
        <v>462</v>
      </c>
      <c r="D465" s="17">
        <v>44986</v>
      </c>
      <c r="E465">
        <v>10</v>
      </c>
      <c r="F465" t="s">
        <v>32</v>
      </c>
      <c r="G465" t="str">
        <f>VLOOKUP(Table_Query_from_OCE_REP4[[#This Row],[FMPORT]],Table_Query_from_OCE_REP_1[],2,)</f>
        <v>SINGAPORE, SINGAPORE</v>
      </c>
      <c r="H465" t="s">
        <v>1982</v>
      </c>
      <c r="I465" t="str">
        <f>VLOOKUP(Table_Query_from_OCE_REP4[[#This Row],[TOPORT]],Table_Query_from_OCE_REP_1[[PCODE]:[PNAME]],2,)</f>
        <v>TAIPEI (KEELUNG), TAIWAN CHINA</v>
      </c>
      <c r="J465" t="str">
        <f>_xlfn.CONCAT(Table_Query_from_OCE_REP4[[#This Row],[FMPORT]],"/",Table_Query_from_OCE_REP4[[#This Row],[TOPORT]])</f>
        <v>SIN/KEE</v>
      </c>
      <c r="K465" t="str">
        <f>_xlfn.CONCAT(Table_Query_from_OCE_REP4[[#This Row],[FM NAME]],"/",Table_Query_from_OCE_REP4[[#This Row],[TO NAME]])</f>
        <v>SINGAPORE, SINGAPORE/TAIPEI (KEELUNG), TAIWAN CHINA</v>
      </c>
      <c r="M465" t="s">
        <v>4130</v>
      </c>
      <c r="N465" t="s">
        <v>4131</v>
      </c>
      <c r="O465" t="s">
        <v>1320</v>
      </c>
    </row>
    <row r="466" spans="1:15" x14ac:dyDescent="0.35">
      <c r="A466" t="s">
        <v>575</v>
      </c>
      <c r="B466" t="s">
        <v>576</v>
      </c>
      <c r="C466" t="s">
        <v>462</v>
      </c>
      <c r="D466" s="17">
        <v>44986</v>
      </c>
      <c r="E466">
        <v>22</v>
      </c>
      <c r="F466" t="s">
        <v>32</v>
      </c>
      <c r="G466" t="str">
        <f>VLOOKUP(Table_Query_from_OCE_REP4[[#This Row],[FMPORT]],Table_Query_from_OCE_REP_1[],2,)</f>
        <v>SINGAPORE, SINGAPORE</v>
      </c>
      <c r="H466" t="s">
        <v>71</v>
      </c>
      <c r="I466" t="str">
        <f>VLOOKUP(Table_Query_from_OCE_REP4[[#This Row],[TOPORT]],Table_Query_from_OCE_REP_1[[PCODE]:[PNAME]],2,)</f>
        <v>TOKYO (YOKOHAMA), JAPAN</v>
      </c>
      <c r="J466" t="str">
        <f>_xlfn.CONCAT(Table_Query_from_OCE_REP4[[#This Row],[FMPORT]],"/",Table_Query_from_OCE_REP4[[#This Row],[TOPORT]])</f>
        <v>SIN/YOK</v>
      </c>
      <c r="K466" t="str">
        <f>_xlfn.CONCAT(Table_Query_from_OCE_REP4[[#This Row],[FM NAME]],"/",Table_Query_from_OCE_REP4[[#This Row],[TO NAME]])</f>
        <v>SINGAPORE, SINGAPORE/TOKYO (YOKOHAMA), JAPAN</v>
      </c>
      <c r="M466" t="s">
        <v>2178</v>
      </c>
      <c r="N466" t="s">
        <v>2179</v>
      </c>
      <c r="O466" t="s">
        <v>28</v>
      </c>
    </row>
    <row r="467" spans="1:15" x14ac:dyDescent="0.35">
      <c r="A467" t="s">
        <v>577</v>
      </c>
      <c r="B467" t="s">
        <v>578</v>
      </c>
      <c r="C467" t="s">
        <v>462</v>
      </c>
      <c r="D467" s="17">
        <v>44996</v>
      </c>
      <c r="E467">
        <v>12</v>
      </c>
      <c r="F467" t="s">
        <v>1982</v>
      </c>
      <c r="G467" t="str">
        <f>VLOOKUP(Table_Query_from_OCE_REP4[[#This Row],[FMPORT]],Table_Query_from_OCE_REP_1[],2,)</f>
        <v>TAIPEI (KEELUNG), TAIWAN CHINA</v>
      </c>
      <c r="H467" t="s">
        <v>71</v>
      </c>
      <c r="I467" t="str">
        <f>VLOOKUP(Table_Query_from_OCE_REP4[[#This Row],[TOPORT]],Table_Query_from_OCE_REP_1[[PCODE]:[PNAME]],2,)</f>
        <v>TOKYO (YOKOHAMA), JAPAN</v>
      </c>
      <c r="J467" t="str">
        <f>_xlfn.CONCAT(Table_Query_from_OCE_REP4[[#This Row],[FMPORT]],"/",Table_Query_from_OCE_REP4[[#This Row],[TOPORT]])</f>
        <v>KEE/YOK</v>
      </c>
      <c r="K467" t="str">
        <f>_xlfn.CONCAT(Table_Query_from_OCE_REP4[[#This Row],[FM NAME]],"/",Table_Query_from_OCE_REP4[[#This Row],[TO NAME]])</f>
        <v>TAIPEI (KEELUNG), TAIWAN CHINA/TOKYO (YOKOHAMA), JAPAN</v>
      </c>
      <c r="M467" t="s">
        <v>2180</v>
      </c>
      <c r="N467" t="s">
        <v>2181</v>
      </c>
      <c r="O467" t="s">
        <v>1311</v>
      </c>
    </row>
    <row r="468" spans="1:15" x14ac:dyDescent="0.35">
      <c r="A468" t="s">
        <v>579</v>
      </c>
      <c r="B468" t="s">
        <v>580</v>
      </c>
      <c r="C468" t="s">
        <v>462</v>
      </c>
      <c r="D468" s="17">
        <v>45008</v>
      </c>
      <c r="E468">
        <v>10</v>
      </c>
      <c r="F468" t="s">
        <v>71</v>
      </c>
      <c r="G468" t="str">
        <f>VLOOKUP(Table_Query_from_OCE_REP4[[#This Row],[FMPORT]],Table_Query_from_OCE_REP_1[],2,)</f>
        <v>TOKYO (YOKOHAMA), JAPAN</v>
      </c>
      <c r="H468" t="s">
        <v>71</v>
      </c>
      <c r="I468" t="str">
        <f>VLOOKUP(Table_Query_from_OCE_REP4[[#This Row],[TOPORT]],Table_Query_from_OCE_REP_1[[PCODE]:[PNAME]],2,)</f>
        <v>TOKYO (YOKOHAMA), JAPAN</v>
      </c>
      <c r="J468" t="str">
        <f>_xlfn.CONCAT(Table_Query_from_OCE_REP4[[#This Row],[FMPORT]],"/",Table_Query_from_OCE_REP4[[#This Row],[TOPORT]])</f>
        <v>YOK/YOK</v>
      </c>
      <c r="K468" t="str">
        <f>_xlfn.CONCAT(Table_Query_from_OCE_REP4[[#This Row],[FM NAME]],"/",Table_Query_from_OCE_REP4[[#This Row],[TO NAME]])</f>
        <v>TOKYO (YOKOHAMA), JAPAN/TOKYO (YOKOHAMA), JAPAN</v>
      </c>
      <c r="M468" t="s">
        <v>2182</v>
      </c>
      <c r="N468" t="s">
        <v>2183</v>
      </c>
      <c r="O468" t="s">
        <v>1825</v>
      </c>
    </row>
    <row r="469" spans="1:15" x14ac:dyDescent="0.35">
      <c r="A469" t="s">
        <v>581</v>
      </c>
      <c r="B469" t="s">
        <v>580</v>
      </c>
      <c r="C469" t="s">
        <v>462</v>
      </c>
      <c r="D469" s="17">
        <v>45018</v>
      </c>
      <c r="E469">
        <v>10</v>
      </c>
      <c r="F469" t="s">
        <v>71</v>
      </c>
      <c r="G469" t="str">
        <f>VLOOKUP(Table_Query_from_OCE_REP4[[#This Row],[FMPORT]],Table_Query_from_OCE_REP_1[],2,)</f>
        <v>TOKYO (YOKOHAMA), JAPAN</v>
      </c>
      <c r="H469" t="s">
        <v>71</v>
      </c>
      <c r="I469" t="str">
        <f>VLOOKUP(Table_Query_from_OCE_REP4[[#This Row],[TOPORT]],Table_Query_from_OCE_REP_1[[PCODE]:[PNAME]],2,)</f>
        <v>TOKYO (YOKOHAMA), JAPAN</v>
      </c>
      <c r="J469" t="str">
        <f>_xlfn.CONCAT(Table_Query_from_OCE_REP4[[#This Row],[FMPORT]],"/",Table_Query_from_OCE_REP4[[#This Row],[TOPORT]])</f>
        <v>YOK/YOK</v>
      </c>
      <c r="K469" t="str">
        <f>_xlfn.CONCAT(Table_Query_from_OCE_REP4[[#This Row],[FM NAME]],"/",Table_Query_from_OCE_REP4[[#This Row],[TO NAME]])</f>
        <v>TOKYO (YOKOHAMA), JAPAN/TOKYO (YOKOHAMA), JAPAN</v>
      </c>
      <c r="M469" t="s">
        <v>26</v>
      </c>
      <c r="N469" t="s">
        <v>2184</v>
      </c>
      <c r="O469" t="s">
        <v>1358</v>
      </c>
    </row>
    <row r="470" spans="1:15" x14ac:dyDescent="0.35">
      <c r="A470" t="s">
        <v>582</v>
      </c>
      <c r="B470" t="s">
        <v>583</v>
      </c>
      <c r="C470" t="s">
        <v>462</v>
      </c>
      <c r="D470" s="17">
        <v>45028</v>
      </c>
      <c r="E470">
        <v>10</v>
      </c>
      <c r="F470" t="s">
        <v>71</v>
      </c>
      <c r="G470" t="str">
        <f>VLOOKUP(Table_Query_from_OCE_REP4[[#This Row],[FMPORT]],Table_Query_from_OCE_REP_1[],2,)</f>
        <v>TOKYO (YOKOHAMA), JAPAN</v>
      </c>
      <c r="H470" t="s">
        <v>71</v>
      </c>
      <c r="I470" t="str">
        <f>VLOOKUP(Table_Query_from_OCE_REP4[[#This Row],[TOPORT]],Table_Query_from_OCE_REP_1[[PCODE]:[PNAME]],2,)</f>
        <v>TOKYO (YOKOHAMA), JAPAN</v>
      </c>
      <c r="J470" t="str">
        <f>_xlfn.CONCAT(Table_Query_from_OCE_REP4[[#This Row],[FMPORT]],"/",Table_Query_from_OCE_REP4[[#This Row],[TOPORT]])</f>
        <v>YOK/YOK</v>
      </c>
      <c r="K470" t="str">
        <f>_xlfn.CONCAT(Table_Query_from_OCE_REP4[[#This Row],[FM NAME]],"/",Table_Query_from_OCE_REP4[[#This Row],[TO NAME]])</f>
        <v>TOKYO (YOKOHAMA), JAPAN/TOKYO (YOKOHAMA), JAPAN</v>
      </c>
      <c r="M470" t="s">
        <v>2185</v>
      </c>
      <c r="N470" t="s">
        <v>2186</v>
      </c>
      <c r="O470" t="s">
        <v>1349</v>
      </c>
    </row>
    <row r="471" spans="1:15" x14ac:dyDescent="0.35">
      <c r="A471" t="s">
        <v>584</v>
      </c>
      <c r="B471" t="s">
        <v>585</v>
      </c>
      <c r="C471" t="s">
        <v>462</v>
      </c>
      <c r="D471" s="17">
        <v>45038</v>
      </c>
      <c r="E471">
        <v>18</v>
      </c>
      <c r="F471" t="s">
        <v>71</v>
      </c>
      <c r="G471" t="str">
        <f>VLOOKUP(Table_Query_from_OCE_REP4[[#This Row],[FMPORT]],Table_Query_from_OCE_REP_1[],2,)</f>
        <v>TOKYO (YOKOHAMA), JAPAN</v>
      </c>
      <c r="H471" t="s">
        <v>32</v>
      </c>
      <c r="I471" t="str">
        <f>VLOOKUP(Table_Query_from_OCE_REP4[[#This Row],[TOPORT]],Table_Query_from_OCE_REP_1[[PCODE]:[PNAME]],2,)</f>
        <v>SINGAPORE, SINGAPORE</v>
      </c>
      <c r="J471" t="str">
        <f>_xlfn.CONCAT(Table_Query_from_OCE_REP4[[#This Row],[FMPORT]],"/",Table_Query_from_OCE_REP4[[#This Row],[TOPORT]])</f>
        <v>YOK/SIN</v>
      </c>
      <c r="K471" t="str">
        <f>_xlfn.CONCAT(Table_Query_from_OCE_REP4[[#This Row],[FM NAME]],"/",Table_Query_from_OCE_REP4[[#This Row],[TO NAME]])</f>
        <v>TOKYO (YOKOHAMA), JAPAN/SINGAPORE, SINGAPORE</v>
      </c>
      <c r="M471" t="s">
        <v>2187</v>
      </c>
      <c r="N471" t="s">
        <v>2188</v>
      </c>
      <c r="O471" t="s">
        <v>2189</v>
      </c>
    </row>
    <row r="472" spans="1:15" x14ac:dyDescent="0.35">
      <c r="A472" t="s">
        <v>586</v>
      </c>
      <c r="B472" t="s">
        <v>587</v>
      </c>
      <c r="C472" t="s">
        <v>462</v>
      </c>
      <c r="D472" s="17">
        <v>45038</v>
      </c>
      <c r="E472">
        <v>38</v>
      </c>
      <c r="F472" t="s">
        <v>71</v>
      </c>
      <c r="G472" t="str">
        <f>VLOOKUP(Table_Query_from_OCE_REP4[[#This Row],[FMPORT]],Table_Query_from_OCE_REP_1[],2,)</f>
        <v>TOKYO (YOKOHAMA), JAPAN</v>
      </c>
      <c r="H472" t="s">
        <v>64</v>
      </c>
      <c r="I472" t="str">
        <f>VLOOKUP(Table_Query_from_OCE_REP4[[#This Row],[TOPORT]],Table_Query_from_OCE_REP_1[[PCODE]:[PNAME]],2,)</f>
        <v>DUBAI, UAE</v>
      </c>
      <c r="J472" t="str">
        <f>_xlfn.CONCAT(Table_Query_from_OCE_REP4[[#This Row],[FMPORT]],"/",Table_Query_from_OCE_REP4[[#This Row],[TOPORT]])</f>
        <v>YOK/DXB</v>
      </c>
      <c r="K472" t="str">
        <f>_xlfn.CONCAT(Table_Query_from_OCE_REP4[[#This Row],[FM NAME]],"/",Table_Query_from_OCE_REP4[[#This Row],[TO NAME]])</f>
        <v>TOKYO (YOKOHAMA), JAPAN/DUBAI, UAE</v>
      </c>
      <c r="M472" t="s">
        <v>161</v>
      </c>
      <c r="N472" t="s">
        <v>2190</v>
      </c>
      <c r="O472" t="s">
        <v>1379</v>
      </c>
    </row>
    <row r="473" spans="1:15" x14ac:dyDescent="0.35">
      <c r="A473" t="s">
        <v>588</v>
      </c>
      <c r="B473" t="s">
        <v>589</v>
      </c>
      <c r="C473" t="s">
        <v>462</v>
      </c>
      <c r="D473" s="17">
        <v>45056</v>
      </c>
      <c r="E473">
        <v>20</v>
      </c>
      <c r="F473" t="s">
        <v>32</v>
      </c>
      <c r="G473" t="str">
        <f>VLOOKUP(Table_Query_from_OCE_REP4[[#This Row],[FMPORT]],Table_Query_from_OCE_REP_1[],2,)</f>
        <v>SINGAPORE, SINGAPORE</v>
      </c>
      <c r="H473" t="s">
        <v>64</v>
      </c>
      <c r="I473" t="str">
        <f>VLOOKUP(Table_Query_from_OCE_REP4[[#This Row],[TOPORT]],Table_Query_from_OCE_REP_1[[PCODE]:[PNAME]],2,)</f>
        <v>DUBAI, UAE</v>
      </c>
      <c r="J473" t="str">
        <f>_xlfn.CONCAT(Table_Query_from_OCE_REP4[[#This Row],[FMPORT]],"/",Table_Query_from_OCE_REP4[[#This Row],[TOPORT]])</f>
        <v>SIN/DXB</v>
      </c>
      <c r="K473" t="str">
        <f>_xlfn.CONCAT(Table_Query_from_OCE_REP4[[#This Row],[FM NAME]],"/",Table_Query_from_OCE_REP4[[#This Row],[TO NAME]])</f>
        <v>SINGAPORE, SINGAPORE/DUBAI, UAE</v>
      </c>
      <c r="M473" t="s">
        <v>2191</v>
      </c>
      <c r="N473" t="s">
        <v>2192</v>
      </c>
      <c r="O473" t="s">
        <v>1349</v>
      </c>
    </row>
    <row r="474" spans="1:15" x14ac:dyDescent="0.35">
      <c r="A474" t="s">
        <v>590</v>
      </c>
      <c r="B474" t="s">
        <v>591</v>
      </c>
      <c r="C474" t="s">
        <v>462</v>
      </c>
      <c r="D474" s="17">
        <v>45056</v>
      </c>
      <c r="E474">
        <v>40</v>
      </c>
      <c r="F474" t="s">
        <v>32</v>
      </c>
      <c r="G474" t="str">
        <f>VLOOKUP(Table_Query_from_OCE_REP4[[#This Row],[FMPORT]],Table_Query_from_OCE_REP_1[],2,)</f>
        <v>SINGAPORE, SINGAPORE</v>
      </c>
      <c r="H474" t="s">
        <v>49</v>
      </c>
      <c r="I474" t="str">
        <f>VLOOKUP(Table_Query_from_OCE_REP4[[#This Row],[TOPORT]],Table_Query_from_OCE_REP_1[[PCODE]:[PNAME]],2,)</f>
        <v>BARCELONA, SPAIN</v>
      </c>
      <c r="J474" t="str">
        <f>_xlfn.CONCAT(Table_Query_from_OCE_REP4[[#This Row],[FMPORT]],"/",Table_Query_from_OCE_REP4[[#This Row],[TOPORT]])</f>
        <v>SIN/BCN</v>
      </c>
      <c r="K474" t="str">
        <f>_xlfn.CONCAT(Table_Query_from_OCE_REP4[[#This Row],[FM NAME]],"/",Table_Query_from_OCE_REP4[[#This Row],[TO NAME]])</f>
        <v>SINGAPORE, SINGAPORE/BARCELONA, SPAIN</v>
      </c>
      <c r="M474" t="s">
        <v>2193</v>
      </c>
      <c r="N474" t="s">
        <v>4406</v>
      </c>
      <c r="O474" t="s">
        <v>1349</v>
      </c>
    </row>
    <row r="475" spans="1:15" x14ac:dyDescent="0.35">
      <c r="A475" t="s">
        <v>592</v>
      </c>
      <c r="B475" t="s">
        <v>593</v>
      </c>
      <c r="C475" t="s">
        <v>462</v>
      </c>
      <c r="D475" s="17">
        <v>45076</v>
      </c>
      <c r="E475">
        <v>20</v>
      </c>
      <c r="F475" t="s">
        <v>64</v>
      </c>
      <c r="G475" t="str">
        <f>VLOOKUP(Table_Query_from_OCE_REP4[[#This Row],[FMPORT]],Table_Query_from_OCE_REP_1[],2,)</f>
        <v>DUBAI, UAE</v>
      </c>
      <c r="H475" t="s">
        <v>49</v>
      </c>
      <c r="I475" t="str">
        <f>VLOOKUP(Table_Query_from_OCE_REP4[[#This Row],[TOPORT]],Table_Query_from_OCE_REP_1[[PCODE]:[PNAME]],2,)</f>
        <v>BARCELONA, SPAIN</v>
      </c>
      <c r="J475" t="str">
        <f>_xlfn.CONCAT(Table_Query_from_OCE_REP4[[#This Row],[FMPORT]],"/",Table_Query_from_OCE_REP4[[#This Row],[TOPORT]])</f>
        <v>DXB/BCN</v>
      </c>
      <c r="K475" t="str">
        <f>_xlfn.CONCAT(Table_Query_from_OCE_REP4[[#This Row],[FM NAME]],"/",Table_Query_from_OCE_REP4[[#This Row],[TO NAME]])</f>
        <v>DUBAI, UAE/BARCELONA, SPAIN</v>
      </c>
      <c r="M475" t="s">
        <v>2194</v>
      </c>
      <c r="N475" t="s">
        <v>2970</v>
      </c>
      <c r="O475" t="s">
        <v>1379</v>
      </c>
    </row>
    <row r="476" spans="1:15" x14ac:dyDescent="0.35">
      <c r="A476" t="s">
        <v>594</v>
      </c>
      <c r="B476" t="s">
        <v>595</v>
      </c>
      <c r="C476" t="s">
        <v>462</v>
      </c>
      <c r="D476" s="17">
        <v>45096</v>
      </c>
      <c r="E476">
        <v>10</v>
      </c>
      <c r="F476" t="s">
        <v>49</v>
      </c>
      <c r="G476" t="str">
        <f>VLOOKUP(Table_Query_from_OCE_REP4[[#This Row],[FMPORT]],Table_Query_from_OCE_REP_1[],2,)</f>
        <v>BARCELONA, SPAIN</v>
      </c>
      <c r="H476" t="s">
        <v>49</v>
      </c>
      <c r="I476" t="str">
        <f>VLOOKUP(Table_Query_from_OCE_REP4[[#This Row],[TOPORT]],Table_Query_from_OCE_REP_1[[PCODE]:[PNAME]],2,)</f>
        <v>BARCELONA, SPAIN</v>
      </c>
      <c r="J476" t="str">
        <f>_xlfn.CONCAT(Table_Query_from_OCE_REP4[[#This Row],[FMPORT]],"/",Table_Query_from_OCE_REP4[[#This Row],[TOPORT]])</f>
        <v>BCN/BCN</v>
      </c>
      <c r="K476" t="str">
        <f>_xlfn.CONCAT(Table_Query_from_OCE_REP4[[#This Row],[FM NAME]],"/",Table_Query_from_OCE_REP4[[#This Row],[TO NAME]])</f>
        <v>BARCELONA, SPAIN/BARCELONA, SPAIN</v>
      </c>
      <c r="M476" t="s">
        <v>4407</v>
      </c>
      <c r="N476" t="s">
        <v>4408</v>
      </c>
      <c r="O476" t="s">
        <v>2026</v>
      </c>
    </row>
    <row r="477" spans="1:15" x14ac:dyDescent="0.35">
      <c r="A477" t="s">
        <v>596</v>
      </c>
      <c r="B477" t="s">
        <v>597</v>
      </c>
      <c r="C477" t="s">
        <v>462</v>
      </c>
      <c r="D477" s="17">
        <v>45106</v>
      </c>
      <c r="E477">
        <v>10</v>
      </c>
      <c r="F477" t="s">
        <v>49</v>
      </c>
      <c r="G477" t="str">
        <f>VLOOKUP(Table_Query_from_OCE_REP4[[#This Row],[FMPORT]],Table_Query_from_OCE_REP_1[],2,)</f>
        <v>BARCELONA, SPAIN</v>
      </c>
      <c r="H477" t="s">
        <v>411</v>
      </c>
      <c r="I477" t="str">
        <f>VLOOKUP(Table_Query_from_OCE_REP4[[#This Row],[TOPORT]],Table_Query_from_OCE_REP_1[[PCODE]:[PNAME]],2,)</f>
        <v>ISTANBUL, TURKEY</v>
      </c>
      <c r="J477" t="str">
        <f>_xlfn.CONCAT(Table_Query_from_OCE_REP4[[#This Row],[FMPORT]],"/",Table_Query_from_OCE_REP4[[#This Row],[TOPORT]])</f>
        <v>BCN/IST</v>
      </c>
      <c r="K477" t="str">
        <f>_xlfn.CONCAT(Table_Query_from_OCE_REP4[[#This Row],[FM NAME]],"/",Table_Query_from_OCE_REP4[[#This Row],[TO NAME]])</f>
        <v>BARCELONA, SPAIN/ISTANBUL, TURKEY</v>
      </c>
      <c r="M477" t="s">
        <v>2195</v>
      </c>
      <c r="N477" t="s">
        <v>2196</v>
      </c>
      <c r="O477" t="s">
        <v>2197</v>
      </c>
    </row>
    <row r="478" spans="1:15" x14ac:dyDescent="0.35">
      <c r="A478" t="s">
        <v>598</v>
      </c>
      <c r="B478" t="s">
        <v>599</v>
      </c>
      <c r="C478" t="s">
        <v>462</v>
      </c>
      <c r="D478" s="17">
        <v>45106</v>
      </c>
      <c r="E478">
        <v>20</v>
      </c>
      <c r="F478" t="s">
        <v>49</v>
      </c>
      <c r="G478" t="str">
        <f>VLOOKUP(Table_Query_from_OCE_REP4[[#This Row],[FMPORT]],Table_Query_from_OCE_REP_1[],2,)</f>
        <v>BARCELONA, SPAIN</v>
      </c>
      <c r="H478" t="s">
        <v>47</v>
      </c>
      <c r="I478" t="str">
        <f>VLOOKUP(Table_Query_from_OCE_REP4[[#This Row],[TOPORT]],Table_Query_from_OCE_REP_1[[PCODE]:[PNAME]],2,)</f>
        <v>ATHENS (PIRAEUS), GREECE</v>
      </c>
      <c r="J478" t="str">
        <f>_xlfn.CONCAT(Table_Query_from_OCE_REP4[[#This Row],[FMPORT]],"/",Table_Query_from_OCE_REP4[[#This Row],[TOPORT]])</f>
        <v>BCN/PIR</v>
      </c>
      <c r="K478" t="str">
        <f>_xlfn.CONCAT(Table_Query_from_OCE_REP4[[#This Row],[FM NAME]],"/",Table_Query_from_OCE_REP4[[#This Row],[TO NAME]])</f>
        <v>BARCELONA, SPAIN/ATHENS (PIRAEUS), GREECE</v>
      </c>
      <c r="M478" t="s">
        <v>2198</v>
      </c>
      <c r="N478" t="s">
        <v>2199</v>
      </c>
      <c r="O478" t="s">
        <v>1259</v>
      </c>
    </row>
    <row r="479" spans="1:15" x14ac:dyDescent="0.35">
      <c r="A479" t="s">
        <v>600</v>
      </c>
      <c r="B479" t="s">
        <v>601</v>
      </c>
      <c r="C479" t="s">
        <v>462</v>
      </c>
      <c r="D479" s="17">
        <v>45116</v>
      </c>
      <c r="E479">
        <v>10</v>
      </c>
      <c r="F479" t="s">
        <v>411</v>
      </c>
      <c r="G479" t="str">
        <f>VLOOKUP(Table_Query_from_OCE_REP4[[#This Row],[FMPORT]],Table_Query_from_OCE_REP_1[],2,)</f>
        <v>ISTANBUL, TURKEY</v>
      </c>
      <c r="H479" t="s">
        <v>47</v>
      </c>
      <c r="I479" t="str">
        <f>VLOOKUP(Table_Query_from_OCE_REP4[[#This Row],[TOPORT]],Table_Query_from_OCE_REP_1[[PCODE]:[PNAME]],2,)</f>
        <v>ATHENS (PIRAEUS), GREECE</v>
      </c>
      <c r="J479" t="str">
        <f>_xlfn.CONCAT(Table_Query_from_OCE_REP4[[#This Row],[FMPORT]],"/",Table_Query_from_OCE_REP4[[#This Row],[TOPORT]])</f>
        <v>IST/PIR</v>
      </c>
      <c r="K479" t="str">
        <f>_xlfn.CONCAT(Table_Query_from_OCE_REP4[[#This Row],[FM NAME]],"/",Table_Query_from_OCE_REP4[[#This Row],[TO NAME]])</f>
        <v>ISTANBUL, TURKEY/ATHENS (PIRAEUS), GREECE</v>
      </c>
      <c r="M479" t="s">
        <v>2200</v>
      </c>
      <c r="N479" t="s">
        <v>2201</v>
      </c>
      <c r="O479" t="s">
        <v>1270</v>
      </c>
    </row>
    <row r="480" spans="1:15" x14ac:dyDescent="0.35">
      <c r="A480" t="s">
        <v>602</v>
      </c>
      <c r="B480" t="s">
        <v>603</v>
      </c>
      <c r="C480" t="s">
        <v>462</v>
      </c>
      <c r="D480" s="17">
        <v>45126</v>
      </c>
      <c r="E480">
        <v>14</v>
      </c>
      <c r="F480" t="s">
        <v>47</v>
      </c>
      <c r="G480" t="str">
        <f>VLOOKUP(Table_Query_from_OCE_REP4[[#This Row],[FMPORT]],Table_Query_from_OCE_REP_1[],2,)</f>
        <v>ATHENS (PIRAEUS), GREECE</v>
      </c>
      <c r="H480" t="s">
        <v>48</v>
      </c>
      <c r="I480" t="str">
        <f>VLOOKUP(Table_Query_from_OCE_REP4[[#This Row],[TOPORT]],Table_Query_from_OCE_REP_1[[PCODE]:[PNAME]],2,)</f>
        <v>ROME (CIVITAVECCHIA), ITALY</v>
      </c>
      <c r="J480" t="str">
        <f>_xlfn.CONCAT(Table_Query_from_OCE_REP4[[#This Row],[FMPORT]],"/",Table_Query_from_OCE_REP4[[#This Row],[TOPORT]])</f>
        <v>PIR/CIV</v>
      </c>
      <c r="K480" t="str">
        <f>_xlfn.CONCAT(Table_Query_from_OCE_REP4[[#This Row],[FM NAME]],"/",Table_Query_from_OCE_REP4[[#This Row],[TO NAME]])</f>
        <v>ATHENS (PIRAEUS), GREECE/ROME (CIVITAVECCHIA), ITALY</v>
      </c>
      <c r="M480" t="s">
        <v>2202</v>
      </c>
      <c r="N480" t="s">
        <v>2203</v>
      </c>
      <c r="O480" t="s">
        <v>1785</v>
      </c>
    </row>
    <row r="481" spans="1:15" x14ac:dyDescent="0.35">
      <c r="A481" t="s">
        <v>604</v>
      </c>
      <c r="B481" t="s">
        <v>605</v>
      </c>
      <c r="C481" t="s">
        <v>462</v>
      </c>
      <c r="D481" s="17">
        <v>45126</v>
      </c>
      <c r="E481">
        <v>25</v>
      </c>
      <c r="F481" t="s">
        <v>47</v>
      </c>
      <c r="G481" t="str">
        <f>VLOOKUP(Table_Query_from_OCE_REP4[[#This Row],[FMPORT]],Table_Query_from_OCE_REP_1[],2,)</f>
        <v>ATHENS (PIRAEUS), GREECE</v>
      </c>
      <c r="H481" t="s">
        <v>55</v>
      </c>
      <c r="I481" t="str">
        <f>VLOOKUP(Table_Query_from_OCE_REP4[[#This Row],[TOPORT]],Table_Query_from_OCE_REP_1[[PCODE]:[PNAME]],2,)</f>
        <v>VENICE, ITALY</v>
      </c>
      <c r="J481" t="str">
        <f>_xlfn.CONCAT(Table_Query_from_OCE_REP4[[#This Row],[FMPORT]],"/",Table_Query_from_OCE_REP4[[#This Row],[TOPORT]])</f>
        <v>PIR/VCE</v>
      </c>
      <c r="K481" t="str">
        <f>_xlfn.CONCAT(Table_Query_from_OCE_REP4[[#This Row],[FM NAME]],"/",Table_Query_from_OCE_REP4[[#This Row],[TO NAME]])</f>
        <v>ATHENS (PIRAEUS), GREECE/VENICE, ITALY</v>
      </c>
      <c r="M481" t="s">
        <v>2204</v>
      </c>
      <c r="N481" t="s">
        <v>2205</v>
      </c>
      <c r="O481" t="s">
        <v>1308</v>
      </c>
    </row>
    <row r="482" spans="1:15" x14ac:dyDescent="0.35">
      <c r="A482" t="s">
        <v>606</v>
      </c>
      <c r="B482" t="s">
        <v>607</v>
      </c>
      <c r="C482" t="s">
        <v>462</v>
      </c>
      <c r="D482" s="17">
        <v>45140</v>
      </c>
      <c r="E482">
        <v>11</v>
      </c>
      <c r="F482" t="s">
        <v>48</v>
      </c>
      <c r="G482" t="str">
        <f>VLOOKUP(Table_Query_from_OCE_REP4[[#This Row],[FMPORT]],Table_Query_from_OCE_REP_1[],2,)</f>
        <v>ROME (CIVITAVECCHIA), ITALY</v>
      </c>
      <c r="H482" t="s">
        <v>55</v>
      </c>
      <c r="I482" t="str">
        <f>VLOOKUP(Table_Query_from_OCE_REP4[[#This Row],[TOPORT]],Table_Query_from_OCE_REP_1[[PCODE]:[PNAME]],2,)</f>
        <v>VENICE, ITALY</v>
      </c>
      <c r="J482" t="str">
        <f>_xlfn.CONCAT(Table_Query_from_OCE_REP4[[#This Row],[FMPORT]],"/",Table_Query_from_OCE_REP4[[#This Row],[TOPORT]])</f>
        <v>CIV/VCE</v>
      </c>
      <c r="K482" t="str">
        <f>_xlfn.CONCAT(Table_Query_from_OCE_REP4[[#This Row],[FM NAME]],"/",Table_Query_from_OCE_REP4[[#This Row],[TO NAME]])</f>
        <v>ROME (CIVITAVECCHIA), ITALY/VENICE, ITALY</v>
      </c>
      <c r="M482" t="s">
        <v>2206</v>
      </c>
      <c r="N482" t="s">
        <v>2207</v>
      </c>
      <c r="O482" t="s">
        <v>1300</v>
      </c>
    </row>
    <row r="483" spans="1:15" x14ac:dyDescent="0.35">
      <c r="A483" t="s">
        <v>608</v>
      </c>
      <c r="B483" t="s">
        <v>609</v>
      </c>
      <c r="C483" t="s">
        <v>462</v>
      </c>
      <c r="D483" s="17">
        <v>45140</v>
      </c>
      <c r="E483">
        <v>23</v>
      </c>
      <c r="F483" t="s">
        <v>48</v>
      </c>
      <c r="G483" t="str">
        <f>VLOOKUP(Table_Query_from_OCE_REP4[[#This Row],[FMPORT]],Table_Query_from_OCE_REP_1[],2,)</f>
        <v>ROME (CIVITAVECCHIA), ITALY</v>
      </c>
      <c r="H483" t="s">
        <v>49</v>
      </c>
      <c r="I483" t="str">
        <f>VLOOKUP(Table_Query_from_OCE_REP4[[#This Row],[TOPORT]],Table_Query_from_OCE_REP_1[[PCODE]:[PNAME]],2,)</f>
        <v>BARCELONA, SPAIN</v>
      </c>
      <c r="J483" t="str">
        <f>_xlfn.CONCAT(Table_Query_from_OCE_REP4[[#This Row],[FMPORT]],"/",Table_Query_from_OCE_REP4[[#This Row],[TOPORT]])</f>
        <v>CIV/BCN</v>
      </c>
      <c r="K483" t="str">
        <f>_xlfn.CONCAT(Table_Query_from_OCE_REP4[[#This Row],[FM NAME]],"/",Table_Query_from_OCE_REP4[[#This Row],[TO NAME]])</f>
        <v>ROME (CIVITAVECCHIA), ITALY/BARCELONA, SPAIN</v>
      </c>
      <c r="M483" t="s">
        <v>2208</v>
      </c>
      <c r="N483" t="s">
        <v>2209</v>
      </c>
      <c r="O483" t="s">
        <v>1358</v>
      </c>
    </row>
    <row r="484" spans="1:15" x14ac:dyDescent="0.35">
      <c r="A484" t="s">
        <v>610</v>
      </c>
      <c r="B484" t="s">
        <v>611</v>
      </c>
      <c r="C484" t="s">
        <v>462</v>
      </c>
      <c r="D484" s="17">
        <v>45151</v>
      </c>
      <c r="E484">
        <v>12</v>
      </c>
      <c r="F484" t="s">
        <v>55</v>
      </c>
      <c r="G484" t="str">
        <f>VLOOKUP(Table_Query_from_OCE_REP4[[#This Row],[FMPORT]],Table_Query_from_OCE_REP_1[],2,)</f>
        <v>VENICE, ITALY</v>
      </c>
      <c r="H484" t="s">
        <v>49</v>
      </c>
      <c r="I484" t="str">
        <f>VLOOKUP(Table_Query_from_OCE_REP4[[#This Row],[TOPORT]],Table_Query_from_OCE_REP_1[[PCODE]:[PNAME]],2,)</f>
        <v>BARCELONA, SPAIN</v>
      </c>
      <c r="J484" t="str">
        <f>_xlfn.CONCAT(Table_Query_from_OCE_REP4[[#This Row],[FMPORT]],"/",Table_Query_from_OCE_REP4[[#This Row],[TOPORT]])</f>
        <v>VCE/BCN</v>
      </c>
      <c r="K484" t="str">
        <f>_xlfn.CONCAT(Table_Query_from_OCE_REP4[[#This Row],[FM NAME]],"/",Table_Query_from_OCE_REP4[[#This Row],[TO NAME]])</f>
        <v>VENICE, ITALY/BARCELONA, SPAIN</v>
      </c>
      <c r="M484" t="s">
        <v>290</v>
      </c>
      <c r="N484" t="s">
        <v>2210</v>
      </c>
      <c r="O484" t="s">
        <v>1300</v>
      </c>
    </row>
    <row r="485" spans="1:15" x14ac:dyDescent="0.35">
      <c r="A485" t="s">
        <v>612</v>
      </c>
      <c r="B485" t="s">
        <v>613</v>
      </c>
      <c r="C485" t="s">
        <v>462</v>
      </c>
      <c r="D485" s="17">
        <v>45151</v>
      </c>
      <c r="E485">
        <v>19</v>
      </c>
      <c r="F485" t="s">
        <v>55</v>
      </c>
      <c r="G485" t="str">
        <f>VLOOKUP(Table_Query_from_OCE_REP4[[#This Row],[FMPORT]],Table_Query_from_OCE_REP_1[],2,)</f>
        <v>VENICE, ITALY</v>
      </c>
      <c r="H485" t="s">
        <v>61</v>
      </c>
      <c r="I485" t="str">
        <f>VLOOKUP(Table_Query_from_OCE_REP4[[#This Row],[TOPORT]],Table_Query_from_OCE_REP_1[[PCODE]:[PNAME]],2,)</f>
        <v>VALLETTA, MALTA</v>
      </c>
      <c r="J485" t="str">
        <f>_xlfn.CONCAT(Table_Query_from_OCE_REP4[[#This Row],[FMPORT]],"/",Table_Query_from_OCE_REP4[[#This Row],[TOPORT]])</f>
        <v>VCE/VLT</v>
      </c>
      <c r="K485" t="str">
        <f>_xlfn.CONCAT(Table_Query_from_OCE_REP4[[#This Row],[FM NAME]],"/",Table_Query_from_OCE_REP4[[#This Row],[TO NAME]])</f>
        <v>VENICE, ITALY/VALLETTA, MALTA</v>
      </c>
      <c r="M485" t="s">
        <v>2211</v>
      </c>
      <c r="N485" t="s">
        <v>2212</v>
      </c>
      <c r="O485" t="s">
        <v>7</v>
      </c>
    </row>
    <row r="486" spans="1:15" x14ac:dyDescent="0.35">
      <c r="A486" t="s">
        <v>614</v>
      </c>
      <c r="B486" t="s">
        <v>615</v>
      </c>
      <c r="C486" t="s">
        <v>462</v>
      </c>
      <c r="D486" s="17">
        <v>45163</v>
      </c>
      <c r="E486">
        <v>7</v>
      </c>
      <c r="F486" t="s">
        <v>49</v>
      </c>
      <c r="G486" t="str">
        <f>VLOOKUP(Table_Query_from_OCE_REP4[[#This Row],[FMPORT]],Table_Query_from_OCE_REP_1[],2,)</f>
        <v>BARCELONA, SPAIN</v>
      </c>
      <c r="H486" t="s">
        <v>61</v>
      </c>
      <c r="I486" t="str">
        <f>VLOOKUP(Table_Query_from_OCE_REP4[[#This Row],[TOPORT]],Table_Query_from_OCE_REP_1[[PCODE]:[PNAME]],2,)</f>
        <v>VALLETTA, MALTA</v>
      </c>
      <c r="J486" t="str">
        <f>_xlfn.CONCAT(Table_Query_from_OCE_REP4[[#This Row],[FMPORT]],"/",Table_Query_from_OCE_REP4[[#This Row],[TOPORT]])</f>
        <v>BCN/VLT</v>
      </c>
      <c r="K486" t="str">
        <f>_xlfn.CONCAT(Table_Query_from_OCE_REP4[[#This Row],[FM NAME]],"/",Table_Query_from_OCE_REP4[[#This Row],[TO NAME]])</f>
        <v>BARCELONA, SPAIN/VALLETTA, MALTA</v>
      </c>
      <c r="M486" t="s">
        <v>4140</v>
      </c>
      <c r="N486" t="s">
        <v>4141</v>
      </c>
      <c r="O486" t="s">
        <v>1254</v>
      </c>
    </row>
    <row r="487" spans="1:15" x14ac:dyDescent="0.35">
      <c r="A487" t="s">
        <v>616</v>
      </c>
      <c r="B487" t="s">
        <v>617</v>
      </c>
      <c r="C487" t="s">
        <v>462</v>
      </c>
      <c r="D487" s="17">
        <v>45163</v>
      </c>
      <c r="E487">
        <v>14</v>
      </c>
      <c r="F487" t="s">
        <v>49</v>
      </c>
      <c r="G487" t="str">
        <f>VLOOKUP(Table_Query_from_OCE_REP4[[#This Row],[FMPORT]],Table_Query_from_OCE_REP_1[],2,)</f>
        <v>BARCELONA, SPAIN</v>
      </c>
      <c r="H487" t="s">
        <v>55</v>
      </c>
      <c r="I487" t="str">
        <f>VLOOKUP(Table_Query_from_OCE_REP4[[#This Row],[TOPORT]],Table_Query_from_OCE_REP_1[[PCODE]:[PNAME]],2,)</f>
        <v>VENICE, ITALY</v>
      </c>
      <c r="J487" t="str">
        <f>_xlfn.CONCAT(Table_Query_from_OCE_REP4[[#This Row],[FMPORT]],"/",Table_Query_from_OCE_REP4[[#This Row],[TOPORT]])</f>
        <v>BCN/VCE</v>
      </c>
      <c r="K487" t="str">
        <f>_xlfn.CONCAT(Table_Query_from_OCE_REP4[[#This Row],[FM NAME]],"/",Table_Query_from_OCE_REP4[[#This Row],[TO NAME]])</f>
        <v>BARCELONA, SPAIN/VENICE, ITALY</v>
      </c>
      <c r="M487" t="s">
        <v>2213</v>
      </c>
      <c r="N487" t="s">
        <v>2214</v>
      </c>
      <c r="O487" t="s">
        <v>1685</v>
      </c>
    </row>
    <row r="488" spans="1:15" x14ac:dyDescent="0.35">
      <c r="A488" t="s">
        <v>618</v>
      </c>
      <c r="B488" t="s">
        <v>619</v>
      </c>
      <c r="C488" t="s">
        <v>462</v>
      </c>
      <c r="D488" s="17">
        <v>45163</v>
      </c>
      <c r="E488">
        <v>22</v>
      </c>
      <c r="F488" t="s">
        <v>49</v>
      </c>
      <c r="G488" t="str">
        <f>VLOOKUP(Table_Query_from_OCE_REP4[[#This Row],[FMPORT]],Table_Query_from_OCE_REP_1[],2,)</f>
        <v>BARCELONA, SPAIN</v>
      </c>
      <c r="H488" t="s">
        <v>411</v>
      </c>
      <c r="I488" t="str">
        <f>VLOOKUP(Table_Query_from_OCE_REP4[[#This Row],[TOPORT]],Table_Query_from_OCE_REP_1[[PCODE]:[PNAME]],2,)</f>
        <v>ISTANBUL, TURKEY</v>
      </c>
      <c r="J488" t="str">
        <f>_xlfn.CONCAT(Table_Query_from_OCE_REP4[[#This Row],[FMPORT]],"/",Table_Query_from_OCE_REP4[[#This Row],[TOPORT]])</f>
        <v>BCN/IST</v>
      </c>
      <c r="K488" t="str">
        <f>_xlfn.CONCAT(Table_Query_from_OCE_REP4[[#This Row],[FM NAME]],"/",Table_Query_from_OCE_REP4[[#This Row],[TO NAME]])</f>
        <v>BARCELONA, SPAIN/ISTANBUL, TURKEY</v>
      </c>
      <c r="M488" t="s">
        <v>2215</v>
      </c>
      <c r="N488" t="s">
        <v>2216</v>
      </c>
      <c r="O488" t="s">
        <v>28</v>
      </c>
    </row>
    <row r="489" spans="1:15" x14ac:dyDescent="0.35">
      <c r="A489" t="s">
        <v>620</v>
      </c>
      <c r="B489" t="s">
        <v>621</v>
      </c>
      <c r="C489" t="s">
        <v>462</v>
      </c>
      <c r="D489" s="17">
        <v>45170</v>
      </c>
      <c r="E489">
        <v>7</v>
      </c>
      <c r="F489" t="s">
        <v>61</v>
      </c>
      <c r="G489" t="str">
        <f>VLOOKUP(Table_Query_from_OCE_REP4[[#This Row],[FMPORT]],Table_Query_from_OCE_REP_1[],2,)</f>
        <v>VALLETTA, MALTA</v>
      </c>
      <c r="H489" t="s">
        <v>55</v>
      </c>
      <c r="I489" t="str">
        <f>VLOOKUP(Table_Query_from_OCE_REP4[[#This Row],[TOPORT]],Table_Query_from_OCE_REP_1[[PCODE]:[PNAME]],2,)</f>
        <v>VENICE, ITALY</v>
      </c>
      <c r="J489" t="str">
        <f>_xlfn.CONCAT(Table_Query_from_OCE_REP4[[#This Row],[FMPORT]],"/",Table_Query_from_OCE_REP4[[#This Row],[TOPORT]])</f>
        <v>VLT/VCE</v>
      </c>
      <c r="K489" t="str">
        <f>_xlfn.CONCAT(Table_Query_from_OCE_REP4[[#This Row],[FM NAME]],"/",Table_Query_from_OCE_REP4[[#This Row],[TO NAME]])</f>
        <v>VALLETTA, MALTA/VENICE, ITALY</v>
      </c>
      <c r="M489" t="s">
        <v>2217</v>
      </c>
      <c r="N489" t="s">
        <v>2218</v>
      </c>
      <c r="O489" t="s">
        <v>1589</v>
      </c>
    </row>
    <row r="490" spans="1:15" x14ac:dyDescent="0.35">
      <c r="A490" t="s">
        <v>622</v>
      </c>
      <c r="B490" t="s">
        <v>623</v>
      </c>
      <c r="C490" t="s">
        <v>462</v>
      </c>
      <c r="D490" s="17">
        <v>45170</v>
      </c>
      <c r="E490">
        <v>15</v>
      </c>
      <c r="F490" t="s">
        <v>61</v>
      </c>
      <c r="G490" t="str">
        <f>VLOOKUP(Table_Query_from_OCE_REP4[[#This Row],[FMPORT]],Table_Query_from_OCE_REP_1[],2,)</f>
        <v>VALLETTA, MALTA</v>
      </c>
      <c r="H490" t="s">
        <v>411</v>
      </c>
      <c r="I490" t="str">
        <f>VLOOKUP(Table_Query_from_OCE_REP4[[#This Row],[TOPORT]],Table_Query_from_OCE_REP_1[[PCODE]:[PNAME]],2,)</f>
        <v>ISTANBUL, TURKEY</v>
      </c>
      <c r="J490" t="str">
        <f>_xlfn.CONCAT(Table_Query_from_OCE_REP4[[#This Row],[FMPORT]],"/",Table_Query_from_OCE_REP4[[#This Row],[TOPORT]])</f>
        <v>VLT/IST</v>
      </c>
      <c r="K490" t="str">
        <f>_xlfn.CONCAT(Table_Query_from_OCE_REP4[[#This Row],[FM NAME]],"/",Table_Query_from_OCE_REP4[[#This Row],[TO NAME]])</f>
        <v>VALLETTA, MALTA/ISTANBUL, TURKEY</v>
      </c>
      <c r="M490" t="s">
        <v>2219</v>
      </c>
      <c r="N490" t="s">
        <v>2220</v>
      </c>
      <c r="O490" t="s">
        <v>2221</v>
      </c>
    </row>
    <row r="491" spans="1:15" x14ac:dyDescent="0.35">
      <c r="A491" t="s">
        <v>624</v>
      </c>
      <c r="B491" t="s">
        <v>625</v>
      </c>
      <c r="C491" t="s">
        <v>462</v>
      </c>
      <c r="D491" s="17">
        <v>45177</v>
      </c>
      <c r="E491">
        <v>8</v>
      </c>
      <c r="F491" t="s">
        <v>55</v>
      </c>
      <c r="G491" t="str">
        <f>VLOOKUP(Table_Query_from_OCE_REP4[[#This Row],[FMPORT]],Table_Query_from_OCE_REP_1[],2,)</f>
        <v>VENICE, ITALY</v>
      </c>
      <c r="H491" t="s">
        <v>411</v>
      </c>
      <c r="I491" t="str">
        <f>VLOOKUP(Table_Query_from_OCE_REP4[[#This Row],[TOPORT]],Table_Query_from_OCE_REP_1[[PCODE]:[PNAME]],2,)</f>
        <v>ISTANBUL, TURKEY</v>
      </c>
      <c r="J491" t="str">
        <f>_xlfn.CONCAT(Table_Query_from_OCE_REP4[[#This Row],[FMPORT]],"/",Table_Query_from_OCE_REP4[[#This Row],[TOPORT]])</f>
        <v>VCE/IST</v>
      </c>
      <c r="K491" t="str">
        <f>_xlfn.CONCAT(Table_Query_from_OCE_REP4[[#This Row],[FM NAME]],"/",Table_Query_from_OCE_REP4[[#This Row],[TO NAME]])</f>
        <v>VENICE, ITALY/ISTANBUL, TURKEY</v>
      </c>
      <c r="M491" t="s">
        <v>2222</v>
      </c>
      <c r="N491" t="s">
        <v>2223</v>
      </c>
      <c r="O491" t="s">
        <v>1320</v>
      </c>
    </row>
    <row r="492" spans="1:15" x14ac:dyDescent="0.35">
      <c r="A492" t="s">
        <v>626</v>
      </c>
      <c r="B492" t="s">
        <v>3198</v>
      </c>
      <c r="C492" t="s">
        <v>462</v>
      </c>
      <c r="D492" s="17">
        <v>45185</v>
      </c>
      <c r="E492">
        <v>9</v>
      </c>
      <c r="F492" t="s">
        <v>411</v>
      </c>
      <c r="G492" t="str">
        <f>VLOOKUP(Table_Query_from_OCE_REP4[[#This Row],[FMPORT]],Table_Query_from_OCE_REP_1[],2,)</f>
        <v>ISTANBUL, TURKEY</v>
      </c>
      <c r="H492" t="s">
        <v>47</v>
      </c>
      <c r="I492" t="str">
        <f>VLOOKUP(Table_Query_from_OCE_REP4[[#This Row],[TOPORT]],Table_Query_from_OCE_REP_1[[PCODE]:[PNAME]],2,)</f>
        <v>ATHENS (PIRAEUS), GREECE</v>
      </c>
      <c r="J492" t="str">
        <f>_xlfn.CONCAT(Table_Query_from_OCE_REP4[[#This Row],[FMPORT]],"/",Table_Query_from_OCE_REP4[[#This Row],[TOPORT]])</f>
        <v>IST/PIR</v>
      </c>
      <c r="K492" t="str">
        <f>_xlfn.CONCAT(Table_Query_from_OCE_REP4[[#This Row],[FM NAME]],"/",Table_Query_from_OCE_REP4[[#This Row],[TO NAME]])</f>
        <v>ISTANBUL, TURKEY/ATHENS (PIRAEUS), GREECE</v>
      </c>
      <c r="M492" t="s">
        <v>2224</v>
      </c>
      <c r="N492" t="s">
        <v>2225</v>
      </c>
      <c r="O492" t="s">
        <v>1379</v>
      </c>
    </row>
    <row r="493" spans="1:15" x14ac:dyDescent="0.35">
      <c r="A493" t="s">
        <v>627</v>
      </c>
      <c r="B493" t="s">
        <v>628</v>
      </c>
      <c r="C493" t="s">
        <v>462</v>
      </c>
      <c r="D493" s="17">
        <v>45194</v>
      </c>
      <c r="E493">
        <v>11</v>
      </c>
      <c r="F493" t="s">
        <v>47</v>
      </c>
      <c r="G493" t="str">
        <f>VLOOKUP(Table_Query_from_OCE_REP4[[#This Row],[FMPORT]],Table_Query_from_OCE_REP_1[],2,)</f>
        <v>ATHENS (PIRAEUS), GREECE</v>
      </c>
      <c r="H493" t="s">
        <v>529</v>
      </c>
      <c r="I493" t="str">
        <f>VLOOKUP(Table_Query_from_OCE_REP4[[#This Row],[TOPORT]],Table_Query_from_OCE_REP_1[[PCODE]:[PNAME]],2,)</f>
        <v>JERUSALEM (HAIFA), ISRAEL</v>
      </c>
      <c r="J493" t="str">
        <f>_xlfn.CONCAT(Table_Query_from_OCE_REP4[[#This Row],[FMPORT]],"/",Table_Query_from_OCE_REP4[[#This Row],[TOPORT]])</f>
        <v>PIR/HFA</v>
      </c>
      <c r="K493" t="str">
        <f>_xlfn.CONCAT(Table_Query_from_OCE_REP4[[#This Row],[FM NAME]],"/",Table_Query_from_OCE_REP4[[#This Row],[TO NAME]])</f>
        <v>ATHENS (PIRAEUS), GREECE/JERUSALEM (HAIFA), ISRAEL</v>
      </c>
      <c r="M493" t="s">
        <v>2226</v>
      </c>
      <c r="N493" t="s">
        <v>2227</v>
      </c>
      <c r="O493" t="s">
        <v>1270</v>
      </c>
    </row>
    <row r="494" spans="1:15" x14ac:dyDescent="0.35">
      <c r="A494" t="s">
        <v>629</v>
      </c>
      <c r="B494" t="s">
        <v>630</v>
      </c>
      <c r="C494" t="s">
        <v>462</v>
      </c>
      <c r="D494" s="17">
        <v>45205</v>
      </c>
      <c r="E494">
        <v>11</v>
      </c>
      <c r="F494" t="s">
        <v>529</v>
      </c>
      <c r="G494" t="str">
        <f>VLOOKUP(Table_Query_from_OCE_REP4[[#This Row],[FMPORT]],Table_Query_from_OCE_REP_1[],2,)</f>
        <v>JERUSALEM (HAIFA), ISRAEL</v>
      </c>
      <c r="H494" t="s">
        <v>48</v>
      </c>
      <c r="I494" t="str">
        <f>VLOOKUP(Table_Query_from_OCE_REP4[[#This Row],[TOPORT]],Table_Query_from_OCE_REP_1[[PCODE]:[PNAME]],2,)</f>
        <v>ROME (CIVITAVECCHIA), ITALY</v>
      </c>
      <c r="J494" t="str">
        <f>_xlfn.CONCAT(Table_Query_from_OCE_REP4[[#This Row],[FMPORT]],"/",Table_Query_from_OCE_REP4[[#This Row],[TOPORT]])</f>
        <v>HFA/CIV</v>
      </c>
      <c r="K494" t="str">
        <f>_xlfn.CONCAT(Table_Query_from_OCE_REP4[[#This Row],[FM NAME]],"/",Table_Query_from_OCE_REP4[[#This Row],[TO NAME]])</f>
        <v>JERUSALEM (HAIFA), ISRAEL/ROME (CIVITAVECCHIA), ITALY</v>
      </c>
      <c r="M494" t="s">
        <v>2228</v>
      </c>
      <c r="N494" t="s">
        <v>2229</v>
      </c>
      <c r="O494" t="s">
        <v>1462</v>
      </c>
    </row>
    <row r="495" spans="1:15" x14ac:dyDescent="0.35">
      <c r="A495" t="s">
        <v>631</v>
      </c>
      <c r="B495" t="s">
        <v>632</v>
      </c>
      <c r="C495" t="s">
        <v>462</v>
      </c>
      <c r="D495" s="17">
        <v>45205</v>
      </c>
      <c r="E495">
        <v>21</v>
      </c>
      <c r="F495" t="s">
        <v>529</v>
      </c>
      <c r="G495" t="str">
        <f>VLOOKUP(Table_Query_from_OCE_REP4[[#This Row],[FMPORT]],Table_Query_from_OCE_REP_1[],2,)</f>
        <v>JERUSALEM (HAIFA), ISRAEL</v>
      </c>
      <c r="H495" t="s">
        <v>55</v>
      </c>
      <c r="I495" t="str">
        <f>VLOOKUP(Table_Query_from_OCE_REP4[[#This Row],[TOPORT]],Table_Query_from_OCE_REP_1[[PCODE]:[PNAME]],2,)</f>
        <v>VENICE, ITALY</v>
      </c>
      <c r="J495" t="str">
        <f>_xlfn.CONCAT(Table_Query_from_OCE_REP4[[#This Row],[FMPORT]],"/",Table_Query_from_OCE_REP4[[#This Row],[TOPORT]])</f>
        <v>HFA/VCE</v>
      </c>
      <c r="K495" t="str">
        <f>_xlfn.CONCAT(Table_Query_from_OCE_REP4[[#This Row],[FM NAME]],"/",Table_Query_from_OCE_REP4[[#This Row],[TO NAME]])</f>
        <v>JERUSALEM (HAIFA), ISRAEL/VENICE, ITALY</v>
      </c>
      <c r="M495" t="s">
        <v>2230</v>
      </c>
      <c r="N495" t="s">
        <v>2231</v>
      </c>
      <c r="O495" t="s">
        <v>1300</v>
      </c>
    </row>
    <row r="496" spans="1:15" x14ac:dyDescent="0.35">
      <c r="A496" t="s">
        <v>633</v>
      </c>
      <c r="B496" t="s">
        <v>634</v>
      </c>
      <c r="C496" t="s">
        <v>462</v>
      </c>
      <c r="D496" s="17">
        <v>45216</v>
      </c>
      <c r="E496">
        <v>10</v>
      </c>
      <c r="F496" t="s">
        <v>48</v>
      </c>
      <c r="G496" t="str">
        <f>VLOOKUP(Table_Query_from_OCE_REP4[[#This Row],[FMPORT]],Table_Query_from_OCE_REP_1[],2,)</f>
        <v>ROME (CIVITAVECCHIA), ITALY</v>
      </c>
      <c r="H496" t="s">
        <v>55</v>
      </c>
      <c r="I496" t="str">
        <f>VLOOKUP(Table_Query_from_OCE_REP4[[#This Row],[TOPORT]],Table_Query_from_OCE_REP_1[[PCODE]:[PNAME]],2,)</f>
        <v>VENICE, ITALY</v>
      </c>
      <c r="J496" t="str">
        <f>_xlfn.CONCAT(Table_Query_from_OCE_REP4[[#This Row],[FMPORT]],"/",Table_Query_from_OCE_REP4[[#This Row],[TOPORT]])</f>
        <v>CIV/VCE</v>
      </c>
      <c r="K496" t="str">
        <f>_xlfn.CONCAT(Table_Query_from_OCE_REP4[[#This Row],[FM NAME]],"/",Table_Query_from_OCE_REP4[[#This Row],[TO NAME]])</f>
        <v>ROME (CIVITAVECCHIA), ITALY/VENICE, ITALY</v>
      </c>
      <c r="M496" t="s">
        <v>2232</v>
      </c>
      <c r="N496" t="s">
        <v>2233</v>
      </c>
      <c r="O496" t="s">
        <v>2234</v>
      </c>
    </row>
    <row r="497" spans="1:15" x14ac:dyDescent="0.35">
      <c r="A497" t="s">
        <v>635</v>
      </c>
      <c r="B497" t="s">
        <v>636</v>
      </c>
      <c r="C497" t="s">
        <v>462</v>
      </c>
      <c r="D497" s="17">
        <v>45226</v>
      </c>
      <c r="E497">
        <v>10</v>
      </c>
      <c r="F497" t="s">
        <v>55</v>
      </c>
      <c r="G497" t="str">
        <f>VLOOKUP(Table_Query_from_OCE_REP4[[#This Row],[FMPORT]],Table_Query_from_OCE_REP_1[],2,)</f>
        <v>VENICE, ITALY</v>
      </c>
      <c r="H497" t="s">
        <v>49</v>
      </c>
      <c r="I497" t="str">
        <f>VLOOKUP(Table_Query_from_OCE_REP4[[#This Row],[TOPORT]],Table_Query_from_OCE_REP_1[[PCODE]:[PNAME]],2,)</f>
        <v>BARCELONA, SPAIN</v>
      </c>
      <c r="J497" t="str">
        <f>_xlfn.CONCAT(Table_Query_from_OCE_REP4[[#This Row],[FMPORT]],"/",Table_Query_from_OCE_REP4[[#This Row],[TOPORT]])</f>
        <v>VCE/BCN</v>
      </c>
      <c r="K497" t="str">
        <f>_xlfn.CONCAT(Table_Query_from_OCE_REP4[[#This Row],[FM NAME]],"/",Table_Query_from_OCE_REP4[[#This Row],[TO NAME]])</f>
        <v>VENICE, ITALY/BARCELONA, SPAIN</v>
      </c>
      <c r="M497" t="s">
        <v>2235</v>
      </c>
      <c r="N497" t="s">
        <v>2236</v>
      </c>
      <c r="O497" t="s">
        <v>2237</v>
      </c>
    </row>
    <row r="498" spans="1:15" x14ac:dyDescent="0.35">
      <c r="A498" t="s">
        <v>637</v>
      </c>
      <c r="B498" t="s">
        <v>638</v>
      </c>
      <c r="C498" t="s">
        <v>462</v>
      </c>
      <c r="D498" s="17">
        <v>45226</v>
      </c>
      <c r="E498">
        <v>22</v>
      </c>
      <c r="F498" t="s">
        <v>55</v>
      </c>
      <c r="G498" t="str">
        <f>VLOOKUP(Table_Query_from_OCE_REP4[[#This Row],[FMPORT]],Table_Query_from_OCE_REP_1[],2,)</f>
        <v>VENICE, ITALY</v>
      </c>
      <c r="H498" t="s">
        <v>49</v>
      </c>
      <c r="I498" t="str">
        <f>VLOOKUP(Table_Query_from_OCE_REP4[[#This Row],[TOPORT]],Table_Query_from_OCE_REP_1[[PCODE]:[PNAME]],2,)</f>
        <v>BARCELONA, SPAIN</v>
      </c>
      <c r="J498" t="str">
        <f>_xlfn.CONCAT(Table_Query_from_OCE_REP4[[#This Row],[FMPORT]],"/",Table_Query_from_OCE_REP4[[#This Row],[TOPORT]])</f>
        <v>VCE/BCN</v>
      </c>
      <c r="K498" t="str">
        <f>_xlfn.CONCAT(Table_Query_from_OCE_REP4[[#This Row],[FM NAME]],"/",Table_Query_from_OCE_REP4[[#This Row],[TO NAME]])</f>
        <v>VENICE, ITALY/BARCELONA, SPAIN</v>
      </c>
      <c r="M498" t="s">
        <v>77</v>
      </c>
      <c r="N498" t="s">
        <v>2238</v>
      </c>
      <c r="O498" t="s">
        <v>1308</v>
      </c>
    </row>
    <row r="499" spans="1:15" x14ac:dyDescent="0.35">
      <c r="A499" t="s">
        <v>639</v>
      </c>
      <c r="B499" t="s">
        <v>640</v>
      </c>
      <c r="C499" t="s">
        <v>462</v>
      </c>
      <c r="D499" s="17">
        <v>45236</v>
      </c>
      <c r="E499">
        <v>12</v>
      </c>
      <c r="F499" t="s">
        <v>49</v>
      </c>
      <c r="G499" t="str">
        <f>VLOOKUP(Table_Query_from_OCE_REP4[[#This Row],[FMPORT]],Table_Query_from_OCE_REP_1[],2,)</f>
        <v>BARCELONA, SPAIN</v>
      </c>
      <c r="H499" t="s">
        <v>49</v>
      </c>
      <c r="I499" t="str">
        <f>VLOOKUP(Table_Query_from_OCE_REP4[[#This Row],[TOPORT]],Table_Query_from_OCE_REP_1[[PCODE]:[PNAME]],2,)</f>
        <v>BARCELONA, SPAIN</v>
      </c>
      <c r="J499" t="str">
        <f>_xlfn.CONCAT(Table_Query_from_OCE_REP4[[#This Row],[FMPORT]],"/",Table_Query_from_OCE_REP4[[#This Row],[TOPORT]])</f>
        <v>BCN/BCN</v>
      </c>
      <c r="K499" t="str">
        <f>_xlfn.CONCAT(Table_Query_from_OCE_REP4[[#This Row],[FM NAME]],"/",Table_Query_from_OCE_REP4[[#This Row],[TO NAME]])</f>
        <v>BARCELONA, SPAIN/BARCELONA, SPAIN</v>
      </c>
      <c r="M499" t="s">
        <v>2239</v>
      </c>
      <c r="N499" t="s">
        <v>2240</v>
      </c>
      <c r="O499" t="s">
        <v>2241</v>
      </c>
    </row>
    <row r="500" spans="1:15" x14ac:dyDescent="0.35">
      <c r="A500" t="s">
        <v>641</v>
      </c>
      <c r="B500" t="s">
        <v>642</v>
      </c>
      <c r="C500" t="s">
        <v>462</v>
      </c>
      <c r="D500" s="17">
        <v>45236</v>
      </c>
      <c r="E500">
        <v>32</v>
      </c>
      <c r="F500" t="s">
        <v>49</v>
      </c>
      <c r="G500" t="str">
        <f>VLOOKUP(Table_Query_from_OCE_REP4[[#This Row],[FMPORT]],Table_Query_from_OCE_REP_1[],2,)</f>
        <v>BARCELONA, SPAIN</v>
      </c>
      <c r="H500" t="s">
        <v>64</v>
      </c>
      <c r="I500" t="str">
        <f>VLOOKUP(Table_Query_from_OCE_REP4[[#This Row],[TOPORT]],Table_Query_from_OCE_REP_1[[PCODE]:[PNAME]],2,)</f>
        <v>DUBAI, UAE</v>
      </c>
      <c r="J500" t="str">
        <f>_xlfn.CONCAT(Table_Query_from_OCE_REP4[[#This Row],[FMPORT]],"/",Table_Query_from_OCE_REP4[[#This Row],[TOPORT]])</f>
        <v>BCN/DXB</v>
      </c>
      <c r="K500" t="str">
        <f>_xlfn.CONCAT(Table_Query_from_OCE_REP4[[#This Row],[FM NAME]],"/",Table_Query_from_OCE_REP4[[#This Row],[TO NAME]])</f>
        <v>BARCELONA, SPAIN/DUBAI, UAE</v>
      </c>
      <c r="M500" t="s">
        <v>2242</v>
      </c>
      <c r="N500" t="s">
        <v>2243</v>
      </c>
      <c r="O500" t="s">
        <v>1385</v>
      </c>
    </row>
    <row r="501" spans="1:15" x14ac:dyDescent="0.35">
      <c r="A501" t="s">
        <v>643</v>
      </c>
      <c r="B501" t="s">
        <v>4428</v>
      </c>
      <c r="C501" t="s">
        <v>462</v>
      </c>
      <c r="D501" s="17">
        <v>45248</v>
      </c>
      <c r="E501">
        <v>20</v>
      </c>
      <c r="F501" t="s">
        <v>49</v>
      </c>
      <c r="G501" t="str">
        <f>VLOOKUP(Table_Query_from_OCE_REP4[[#This Row],[FMPORT]],Table_Query_from_OCE_REP_1[],2,)</f>
        <v>BARCELONA, SPAIN</v>
      </c>
      <c r="H501" t="s">
        <v>64</v>
      </c>
      <c r="I501" t="str">
        <f>VLOOKUP(Table_Query_from_OCE_REP4[[#This Row],[TOPORT]],Table_Query_from_OCE_REP_1[[PCODE]:[PNAME]],2,)</f>
        <v>DUBAI, UAE</v>
      </c>
      <c r="J501" t="str">
        <f>_xlfn.CONCAT(Table_Query_from_OCE_REP4[[#This Row],[FMPORT]],"/",Table_Query_from_OCE_REP4[[#This Row],[TOPORT]])</f>
        <v>BCN/DXB</v>
      </c>
      <c r="K501" t="str">
        <f>_xlfn.CONCAT(Table_Query_from_OCE_REP4[[#This Row],[FM NAME]],"/",Table_Query_from_OCE_REP4[[#This Row],[TO NAME]])</f>
        <v>BARCELONA, SPAIN/DUBAI, UAE</v>
      </c>
      <c r="M501" t="s">
        <v>3774</v>
      </c>
      <c r="N501" t="s">
        <v>3775</v>
      </c>
      <c r="O501" t="s">
        <v>1700</v>
      </c>
    </row>
    <row r="502" spans="1:15" x14ac:dyDescent="0.35">
      <c r="A502" t="s">
        <v>3199</v>
      </c>
      <c r="B502" t="s">
        <v>3200</v>
      </c>
      <c r="C502" t="s">
        <v>462</v>
      </c>
      <c r="D502" s="17">
        <v>45248</v>
      </c>
      <c r="E502">
        <v>40</v>
      </c>
      <c r="F502" t="s">
        <v>49</v>
      </c>
      <c r="G502" t="str">
        <f>VLOOKUP(Table_Query_from_OCE_REP4[[#This Row],[FMPORT]],Table_Query_from_OCE_REP_1[],2,)</f>
        <v>BARCELONA, SPAIN</v>
      </c>
      <c r="H502" t="s">
        <v>32</v>
      </c>
      <c r="I502" t="str">
        <f>VLOOKUP(Table_Query_from_OCE_REP4[[#This Row],[TOPORT]],Table_Query_from_OCE_REP_1[[PCODE]:[PNAME]],2,)</f>
        <v>SINGAPORE, SINGAPORE</v>
      </c>
      <c r="J502" t="str">
        <f>_xlfn.CONCAT(Table_Query_from_OCE_REP4[[#This Row],[FMPORT]],"/",Table_Query_from_OCE_REP4[[#This Row],[TOPORT]])</f>
        <v>BCN/SIN</v>
      </c>
      <c r="K502" t="str">
        <f>_xlfn.CONCAT(Table_Query_from_OCE_REP4[[#This Row],[FM NAME]],"/",Table_Query_from_OCE_REP4[[#This Row],[TO NAME]])</f>
        <v>BARCELONA, SPAIN/SINGAPORE, SINGAPORE</v>
      </c>
      <c r="M502" t="s">
        <v>2244</v>
      </c>
      <c r="N502" t="s">
        <v>2245</v>
      </c>
      <c r="O502" t="s">
        <v>1308</v>
      </c>
    </row>
    <row r="503" spans="1:15" x14ac:dyDescent="0.35">
      <c r="A503" t="s">
        <v>3201</v>
      </c>
      <c r="B503" t="s">
        <v>3202</v>
      </c>
      <c r="C503" t="s">
        <v>462</v>
      </c>
      <c r="D503" s="17">
        <v>45268</v>
      </c>
      <c r="E503">
        <v>20</v>
      </c>
      <c r="F503" t="s">
        <v>64</v>
      </c>
      <c r="G503" t="str">
        <f>VLOOKUP(Table_Query_from_OCE_REP4[[#This Row],[FMPORT]],Table_Query_from_OCE_REP_1[],2,)</f>
        <v>DUBAI, UAE</v>
      </c>
      <c r="H503" t="s">
        <v>32</v>
      </c>
      <c r="I503" t="str">
        <f>VLOOKUP(Table_Query_from_OCE_REP4[[#This Row],[TOPORT]],Table_Query_from_OCE_REP_1[[PCODE]:[PNAME]],2,)</f>
        <v>SINGAPORE, SINGAPORE</v>
      </c>
      <c r="J503" t="str">
        <f>_xlfn.CONCAT(Table_Query_from_OCE_REP4[[#This Row],[FMPORT]],"/",Table_Query_from_OCE_REP4[[#This Row],[TOPORT]])</f>
        <v>DXB/SIN</v>
      </c>
      <c r="K503" t="str">
        <f>_xlfn.CONCAT(Table_Query_from_OCE_REP4[[#This Row],[FM NAME]],"/",Table_Query_from_OCE_REP4[[#This Row],[TO NAME]])</f>
        <v>DUBAI, UAE/SINGAPORE, SINGAPORE</v>
      </c>
      <c r="M503" t="s">
        <v>2246</v>
      </c>
      <c r="N503" t="s">
        <v>2247</v>
      </c>
      <c r="O503" t="s">
        <v>27</v>
      </c>
    </row>
    <row r="504" spans="1:15" x14ac:dyDescent="0.35">
      <c r="A504" t="s">
        <v>3203</v>
      </c>
      <c r="B504" t="s">
        <v>3204</v>
      </c>
      <c r="C504" t="s">
        <v>462</v>
      </c>
      <c r="D504" s="17">
        <v>45268</v>
      </c>
      <c r="E504">
        <v>44</v>
      </c>
      <c r="F504" t="s">
        <v>64</v>
      </c>
      <c r="G504" t="str">
        <f>VLOOKUP(Table_Query_from_OCE_REP4[[#This Row],[FMPORT]],Table_Query_from_OCE_REP_1[],2,)</f>
        <v>DUBAI, UAE</v>
      </c>
      <c r="H504" t="s">
        <v>36</v>
      </c>
      <c r="I504" t="str">
        <f>VLOOKUP(Table_Query_from_OCE_REP4[[#This Row],[TOPORT]],Table_Query_from_OCE_REP_1[[PCODE]:[PNAME]],2,)</f>
        <v>PAPEETE (TAHITI), FRENCH POLYNESIA</v>
      </c>
      <c r="J504" t="str">
        <f>_xlfn.CONCAT(Table_Query_from_OCE_REP4[[#This Row],[FMPORT]],"/",Table_Query_from_OCE_REP4[[#This Row],[TOPORT]])</f>
        <v>DXB/PPT</v>
      </c>
      <c r="K504" t="str">
        <f>_xlfn.CONCAT(Table_Query_from_OCE_REP4[[#This Row],[FM NAME]],"/",Table_Query_from_OCE_REP4[[#This Row],[TO NAME]])</f>
        <v>DUBAI, UAE/PAPEETE (TAHITI), FRENCH POLYNESIA</v>
      </c>
      <c r="M504" t="s">
        <v>52</v>
      </c>
      <c r="N504" t="s">
        <v>2248</v>
      </c>
      <c r="O504" t="s">
        <v>1297</v>
      </c>
    </row>
    <row r="505" spans="1:15" x14ac:dyDescent="0.35">
      <c r="A505" t="s">
        <v>3205</v>
      </c>
      <c r="B505" t="s">
        <v>3206</v>
      </c>
      <c r="C505" t="s">
        <v>462</v>
      </c>
      <c r="D505" s="17">
        <v>45288</v>
      </c>
      <c r="E505">
        <v>24</v>
      </c>
      <c r="F505" t="s">
        <v>32</v>
      </c>
      <c r="G505" t="str">
        <f>VLOOKUP(Table_Query_from_OCE_REP4[[#This Row],[FMPORT]],Table_Query_from_OCE_REP_1[],2,)</f>
        <v>SINGAPORE, SINGAPORE</v>
      </c>
      <c r="H505" t="s">
        <v>36</v>
      </c>
      <c r="I505" t="str">
        <f>VLOOKUP(Table_Query_from_OCE_REP4[[#This Row],[TOPORT]],Table_Query_from_OCE_REP_1[[PCODE]:[PNAME]],2,)</f>
        <v>PAPEETE (TAHITI), FRENCH POLYNESIA</v>
      </c>
      <c r="J505" t="str">
        <f>_xlfn.CONCAT(Table_Query_from_OCE_REP4[[#This Row],[FMPORT]],"/",Table_Query_from_OCE_REP4[[#This Row],[TOPORT]])</f>
        <v>SIN/PPT</v>
      </c>
      <c r="K505" t="str">
        <f>_xlfn.CONCAT(Table_Query_from_OCE_REP4[[#This Row],[FM NAME]],"/",Table_Query_from_OCE_REP4[[#This Row],[TO NAME]])</f>
        <v>SINGAPORE, SINGAPORE/PAPEETE (TAHITI), FRENCH POLYNESIA</v>
      </c>
      <c r="M505" t="s">
        <v>2249</v>
      </c>
      <c r="N505" t="s">
        <v>2250</v>
      </c>
      <c r="O505" t="s">
        <v>1349</v>
      </c>
    </row>
    <row r="506" spans="1:15" x14ac:dyDescent="0.35">
      <c r="A506" t="s">
        <v>3207</v>
      </c>
      <c r="B506" t="s">
        <v>3208</v>
      </c>
      <c r="C506" t="s">
        <v>462</v>
      </c>
      <c r="D506" s="17">
        <v>45288</v>
      </c>
      <c r="E506">
        <v>34</v>
      </c>
      <c r="F506" t="s">
        <v>32</v>
      </c>
      <c r="G506" t="str">
        <f>VLOOKUP(Table_Query_from_OCE_REP4[[#This Row],[FMPORT]],Table_Query_from_OCE_REP_1[],2,)</f>
        <v>SINGAPORE, SINGAPORE</v>
      </c>
      <c r="H506" t="s">
        <v>36</v>
      </c>
      <c r="I506" t="str">
        <f>VLOOKUP(Table_Query_from_OCE_REP4[[#This Row],[TOPORT]],Table_Query_from_OCE_REP_1[[PCODE]:[PNAME]],2,)</f>
        <v>PAPEETE (TAHITI), FRENCH POLYNESIA</v>
      </c>
      <c r="J506" t="str">
        <f>_xlfn.CONCAT(Table_Query_from_OCE_REP4[[#This Row],[FMPORT]],"/",Table_Query_from_OCE_REP4[[#This Row],[TOPORT]])</f>
        <v>SIN/PPT</v>
      </c>
      <c r="K506" t="str">
        <f>_xlfn.CONCAT(Table_Query_from_OCE_REP4[[#This Row],[FM NAME]],"/",Table_Query_from_OCE_REP4[[#This Row],[TO NAME]])</f>
        <v>SINGAPORE, SINGAPORE/PAPEETE (TAHITI), FRENCH POLYNESIA</v>
      </c>
      <c r="M506" t="s">
        <v>2251</v>
      </c>
      <c r="N506" t="s">
        <v>2252</v>
      </c>
      <c r="O506" t="s">
        <v>2253</v>
      </c>
    </row>
    <row r="507" spans="1:15" x14ac:dyDescent="0.35">
      <c r="A507" t="s">
        <v>3209</v>
      </c>
      <c r="B507" t="s">
        <v>645</v>
      </c>
      <c r="C507" t="s">
        <v>462</v>
      </c>
      <c r="D507" s="17">
        <v>45311</v>
      </c>
      <c r="E507">
        <v>10</v>
      </c>
      <c r="F507" t="s">
        <v>36</v>
      </c>
      <c r="G507" t="str">
        <f>VLOOKUP(Table_Query_from_OCE_REP4[[#This Row],[FMPORT]],Table_Query_from_OCE_REP_1[],2,)</f>
        <v>PAPEETE (TAHITI), FRENCH POLYNESIA</v>
      </c>
      <c r="H507" t="s">
        <v>36</v>
      </c>
      <c r="I507" t="str">
        <f>VLOOKUP(Table_Query_from_OCE_REP4[[#This Row],[TOPORT]],Table_Query_from_OCE_REP_1[[PCODE]:[PNAME]],2,)</f>
        <v>PAPEETE (TAHITI), FRENCH POLYNESIA</v>
      </c>
      <c r="J507" t="str">
        <f>_xlfn.CONCAT(Table_Query_from_OCE_REP4[[#This Row],[FMPORT]],"/",Table_Query_from_OCE_REP4[[#This Row],[TOPORT]])</f>
        <v>PPT/PPT</v>
      </c>
      <c r="K507" t="str">
        <f>_xlfn.CONCAT(Table_Query_from_OCE_REP4[[#This Row],[FM NAME]],"/",Table_Query_from_OCE_REP4[[#This Row],[TO NAME]])</f>
        <v>PAPEETE (TAHITI), FRENCH POLYNESIA/PAPEETE (TAHITI), FRENCH POLYNESIA</v>
      </c>
      <c r="M507" t="s">
        <v>2254</v>
      </c>
      <c r="N507" t="s">
        <v>2255</v>
      </c>
      <c r="O507" t="s">
        <v>1379</v>
      </c>
    </row>
    <row r="508" spans="1:15" x14ac:dyDescent="0.35">
      <c r="A508" t="s">
        <v>3210</v>
      </c>
      <c r="B508" t="s">
        <v>645</v>
      </c>
      <c r="C508" t="s">
        <v>462</v>
      </c>
      <c r="D508" s="17">
        <v>45321</v>
      </c>
      <c r="E508">
        <v>10</v>
      </c>
      <c r="F508" t="s">
        <v>36</v>
      </c>
      <c r="G508" t="str">
        <f>VLOOKUP(Table_Query_from_OCE_REP4[[#This Row],[FMPORT]],Table_Query_from_OCE_REP_1[],2,)</f>
        <v>PAPEETE (TAHITI), FRENCH POLYNESIA</v>
      </c>
      <c r="H508" t="s">
        <v>36</v>
      </c>
      <c r="I508" t="str">
        <f>VLOOKUP(Table_Query_from_OCE_REP4[[#This Row],[TOPORT]],Table_Query_from_OCE_REP_1[[PCODE]:[PNAME]],2,)</f>
        <v>PAPEETE (TAHITI), FRENCH POLYNESIA</v>
      </c>
      <c r="J508" t="str">
        <f>_xlfn.CONCAT(Table_Query_from_OCE_REP4[[#This Row],[FMPORT]],"/",Table_Query_from_OCE_REP4[[#This Row],[TOPORT]])</f>
        <v>PPT/PPT</v>
      </c>
      <c r="K508" t="str">
        <f>_xlfn.CONCAT(Table_Query_from_OCE_REP4[[#This Row],[FM NAME]],"/",Table_Query_from_OCE_REP4[[#This Row],[TO NAME]])</f>
        <v>PAPEETE (TAHITI), FRENCH POLYNESIA/PAPEETE (TAHITI), FRENCH POLYNESIA</v>
      </c>
      <c r="M508" t="s">
        <v>2256</v>
      </c>
      <c r="N508" t="s">
        <v>2257</v>
      </c>
      <c r="O508" t="s">
        <v>1267</v>
      </c>
    </row>
    <row r="509" spans="1:15" x14ac:dyDescent="0.35">
      <c r="A509" t="s">
        <v>3211</v>
      </c>
      <c r="B509" t="s">
        <v>645</v>
      </c>
      <c r="C509" t="s">
        <v>462</v>
      </c>
      <c r="D509" s="17">
        <v>45331</v>
      </c>
      <c r="E509">
        <v>10</v>
      </c>
      <c r="F509" t="s">
        <v>36</v>
      </c>
      <c r="G509" t="str">
        <f>VLOOKUP(Table_Query_from_OCE_REP4[[#This Row],[FMPORT]],Table_Query_from_OCE_REP_1[],2,)</f>
        <v>PAPEETE (TAHITI), FRENCH POLYNESIA</v>
      </c>
      <c r="H509" t="s">
        <v>36</v>
      </c>
      <c r="I509" t="str">
        <f>VLOOKUP(Table_Query_from_OCE_REP4[[#This Row],[TOPORT]],Table_Query_from_OCE_REP_1[[PCODE]:[PNAME]],2,)</f>
        <v>PAPEETE (TAHITI), FRENCH POLYNESIA</v>
      </c>
      <c r="J509" t="str">
        <f>_xlfn.CONCAT(Table_Query_from_OCE_REP4[[#This Row],[FMPORT]],"/",Table_Query_from_OCE_REP4[[#This Row],[TOPORT]])</f>
        <v>PPT/PPT</v>
      </c>
      <c r="K509" t="str">
        <f>_xlfn.CONCAT(Table_Query_from_OCE_REP4[[#This Row],[FM NAME]],"/",Table_Query_from_OCE_REP4[[#This Row],[TO NAME]])</f>
        <v>PAPEETE (TAHITI), FRENCH POLYNESIA/PAPEETE (TAHITI), FRENCH POLYNESIA</v>
      </c>
      <c r="M509" t="s">
        <v>2258</v>
      </c>
      <c r="N509" t="s">
        <v>2259</v>
      </c>
      <c r="O509" t="s">
        <v>1379</v>
      </c>
    </row>
    <row r="510" spans="1:15" x14ac:dyDescent="0.35">
      <c r="A510" t="s">
        <v>644</v>
      </c>
      <c r="B510" t="s">
        <v>645</v>
      </c>
      <c r="C510" t="s">
        <v>462</v>
      </c>
      <c r="D510" s="17">
        <v>45341</v>
      </c>
      <c r="E510">
        <v>10</v>
      </c>
      <c r="F510" t="s">
        <v>36</v>
      </c>
      <c r="G510" t="str">
        <f>VLOOKUP(Table_Query_from_OCE_REP4[[#This Row],[FMPORT]],Table_Query_from_OCE_REP_1[],2,)</f>
        <v>PAPEETE (TAHITI), FRENCH POLYNESIA</v>
      </c>
      <c r="H510" t="s">
        <v>36</v>
      </c>
      <c r="I510" t="str">
        <f>VLOOKUP(Table_Query_from_OCE_REP4[[#This Row],[TOPORT]],Table_Query_from_OCE_REP_1[[PCODE]:[PNAME]],2,)</f>
        <v>PAPEETE (TAHITI), FRENCH POLYNESIA</v>
      </c>
      <c r="J510" t="str">
        <f>_xlfn.CONCAT(Table_Query_from_OCE_REP4[[#This Row],[FMPORT]],"/",Table_Query_from_OCE_REP4[[#This Row],[TOPORT]])</f>
        <v>PPT/PPT</v>
      </c>
      <c r="K510" t="str">
        <f>_xlfn.CONCAT(Table_Query_from_OCE_REP4[[#This Row],[FM NAME]],"/",Table_Query_from_OCE_REP4[[#This Row],[TO NAME]])</f>
        <v>PAPEETE (TAHITI), FRENCH POLYNESIA/PAPEETE (TAHITI), FRENCH POLYNESIA</v>
      </c>
      <c r="M510" t="s">
        <v>2260</v>
      </c>
      <c r="N510" t="s">
        <v>2261</v>
      </c>
      <c r="O510" t="s">
        <v>1308</v>
      </c>
    </row>
    <row r="511" spans="1:15" x14ac:dyDescent="0.35">
      <c r="A511" t="s">
        <v>3212</v>
      </c>
      <c r="B511" t="s">
        <v>3213</v>
      </c>
      <c r="C511" t="s">
        <v>462</v>
      </c>
      <c r="D511" s="17">
        <v>45341</v>
      </c>
      <c r="E511">
        <v>31</v>
      </c>
      <c r="F511" t="s">
        <v>36</v>
      </c>
      <c r="G511" t="str">
        <f>VLOOKUP(Table_Query_from_OCE_REP4[[#This Row],[FMPORT]],Table_Query_from_OCE_REP_1[],2,)</f>
        <v>PAPEETE (TAHITI), FRENCH POLYNESIA</v>
      </c>
      <c r="H511" t="s">
        <v>40</v>
      </c>
      <c r="I511" t="str">
        <f>VLOOKUP(Table_Query_from_OCE_REP4[[#This Row],[TOPORT]],Table_Query_from_OCE_REP_1[[PCODE]:[PNAME]],2,)</f>
        <v>SYDNEY, AUSTRALIA</v>
      </c>
      <c r="J511" t="str">
        <f>_xlfn.CONCAT(Table_Query_from_OCE_REP4[[#This Row],[FMPORT]],"/",Table_Query_from_OCE_REP4[[#This Row],[TOPORT]])</f>
        <v>PPT/SYD</v>
      </c>
      <c r="K511" t="str">
        <f>_xlfn.CONCAT(Table_Query_from_OCE_REP4[[#This Row],[FM NAME]],"/",Table_Query_from_OCE_REP4[[#This Row],[TO NAME]])</f>
        <v>PAPEETE (TAHITI), FRENCH POLYNESIA/SYDNEY, AUSTRALIA</v>
      </c>
      <c r="M511" t="s">
        <v>2262</v>
      </c>
      <c r="N511" t="s">
        <v>2263</v>
      </c>
      <c r="O511" t="s">
        <v>1300</v>
      </c>
    </row>
    <row r="512" spans="1:15" x14ac:dyDescent="0.35">
      <c r="A512" t="s">
        <v>646</v>
      </c>
      <c r="B512" t="s">
        <v>647</v>
      </c>
      <c r="C512" t="s">
        <v>462</v>
      </c>
      <c r="D512" s="17">
        <v>45341</v>
      </c>
      <c r="E512">
        <v>79</v>
      </c>
      <c r="F512" t="s">
        <v>36</v>
      </c>
      <c r="G512" t="str">
        <f>VLOOKUP(Table_Query_from_OCE_REP4[[#This Row],[FMPORT]],Table_Query_from_OCE_REP_1[],2,)</f>
        <v>PAPEETE (TAHITI), FRENCH POLYNESIA</v>
      </c>
      <c r="H512" t="s">
        <v>46</v>
      </c>
      <c r="I512" t="str">
        <f>VLOOKUP(Table_Query_from_OCE_REP4[[#This Row],[TOPORT]],Table_Query_from_OCE_REP_1[[PCODE]:[PNAME]],2,)</f>
        <v>CAPE TOWN, SOUTH AFRICA</v>
      </c>
      <c r="J512" t="str">
        <f>_xlfn.CONCAT(Table_Query_from_OCE_REP4[[#This Row],[FMPORT]],"/",Table_Query_from_OCE_REP4[[#This Row],[TOPORT]])</f>
        <v>PPT/CPT</v>
      </c>
      <c r="K512" t="str">
        <f>_xlfn.CONCAT(Table_Query_from_OCE_REP4[[#This Row],[FM NAME]],"/",Table_Query_from_OCE_REP4[[#This Row],[TO NAME]])</f>
        <v>PAPEETE (TAHITI), FRENCH POLYNESIA/CAPE TOWN, SOUTH AFRICA</v>
      </c>
      <c r="M512" t="s">
        <v>2264</v>
      </c>
      <c r="N512" t="s">
        <v>2265</v>
      </c>
      <c r="O512" t="s">
        <v>1724</v>
      </c>
    </row>
    <row r="513" spans="1:15" x14ac:dyDescent="0.35">
      <c r="A513" t="s">
        <v>648</v>
      </c>
      <c r="B513" t="s">
        <v>649</v>
      </c>
      <c r="C513" t="s">
        <v>462</v>
      </c>
      <c r="D513" s="17">
        <v>45351</v>
      </c>
      <c r="E513">
        <v>21</v>
      </c>
      <c r="F513" t="s">
        <v>36</v>
      </c>
      <c r="G513" t="str">
        <f>VLOOKUP(Table_Query_from_OCE_REP4[[#This Row],[FMPORT]],Table_Query_from_OCE_REP_1[],2,)</f>
        <v>PAPEETE (TAHITI), FRENCH POLYNESIA</v>
      </c>
      <c r="H513" t="s">
        <v>40</v>
      </c>
      <c r="I513" t="str">
        <f>VLOOKUP(Table_Query_from_OCE_REP4[[#This Row],[TOPORT]],Table_Query_from_OCE_REP_1[[PCODE]:[PNAME]],2,)</f>
        <v>SYDNEY, AUSTRALIA</v>
      </c>
      <c r="J513" t="str">
        <f>_xlfn.CONCAT(Table_Query_from_OCE_REP4[[#This Row],[FMPORT]],"/",Table_Query_from_OCE_REP4[[#This Row],[TOPORT]])</f>
        <v>PPT/SYD</v>
      </c>
      <c r="K513" t="str">
        <f>_xlfn.CONCAT(Table_Query_from_OCE_REP4[[#This Row],[FM NAME]],"/",Table_Query_from_OCE_REP4[[#This Row],[TO NAME]])</f>
        <v>PAPEETE (TAHITI), FRENCH POLYNESIA/SYDNEY, AUSTRALIA</v>
      </c>
      <c r="M513" t="s">
        <v>2266</v>
      </c>
      <c r="N513" t="s">
        <v>2267</v>
      </c>
      <c r="O513" t="s">
        <v>1281</v>
      </c>
    </row>
    <row r="514" spans="1:15" x14ac:dyDescent="0.35">
      <c r="A514" t="s">
        <v>3214</v>
      </c>
      <c r="B514" t="s">
        <v>3215</v>
      </c>
      <c r="C514" t="s">
        <v>462</v>
      </c>
      <c r="D514" s="17">
        <v>45351</v>
      </c>
      <c r="E514">
        <v>41</v>
      </c>
      <c r="F514" t="s">
        <v>36</v>
      </c>
      <c r="G514" t="str">
        <f>VLOOKUP(Table_Query_from_OCE_REP4[[#This Row],[FMPORT]],Table_Query_from_OCE_REP_1[],2,)</f>
        <v>PAPEETE (TAHITI), FRENCH POLYNESIA</v>
      </c>
      <c r="H514" t="s">
        <v>32</v>
      </c>
      <c r="I514" t="str">
        <f>VLOOKUP(Table_Query_from_OCE_REP4[[#This Row],[TOPORT]],Table_Query_from_OCE_REP_1[[PCODE]:[PNAME]],2,)</f>
        <v>SINGAPORE, SINGAPORE</v>
      </c>
      <c r="J514" t="str">
        <f>_xlfn.CONCAT(Table_Query_from_OCE_REP4[[#This Row],[FMPORT]],"/",Table_Query_from_OCE_REP4[[#This Row],[TOPORT]])</f>
        <v>PPT/SIN</v>
      </c>
      <c r="K514" t="str">
        <f>_xlfn.CONCAT(Table_Query_from_OCE_REP4[[#This Row],[FM NAME]],"/",Table_Query_from_OCE_REP4[[#This Row],[TO NAME]])</f>
        <v>PAPEETE (TAHITI), FRENCH POLYNESIA/SINGAPORE, SINGAPORE</v>
      </c>
      <c r="M514" t="s">
        <v>2268</v>
      </c>
      <c r="N514" t="s">
        <v>2269</v>
      </c>
      <c r="O514" t="s">
        <v>1358</v>
      </c>
    </row>
    <row r="515" spans="1:15" x14ac:dyDescent="0.35">
      <c r="A515" t="s">
        <v>3216</v>
      </c>
      <c r="B515" t="s">
        <v>3217</v>
      </c>
      <c r="C515" t="s">
        <v>462</v>
      </c>
      <c r="D515" s="17">
        <v>45351</v>
      </c>
      <c r="E515">
        <v>69</v>
      </c>
      <c r="F515" t="s">
        <v>36</v>
      </c>
      <c r="G515" t="str">
        <f>VLOOKUP(Table_Query_from_OCE_REP4[[#This Row],[FMPORT]],Table_Query_from_OCE_REP_1[],2,)</f>
        <v>PAPEETE (TAHITI), FRENCH POLYNESIA</v>
      </c>
      <c r="H515" t="s">
        <v>46</v>
      </c>
      <c r="I515" t="str">
        <f>VLOOKUP(Table_Query_from_OCE_REP4[[#This Row],[TOPORT]],Table_Query_from_OCE_REP_1[[PCODE]:[PNAME]],2,)</f>
        <v>CAPE TOWN, SOUTH AFRICA</v>
      </c>
      <c r="J515" t="str">
        <f>_xlfn.CONCAT(Table_Query_from_OCE_REP4[[#This Row],[FMPORT]],"/",Table_Query_from_OCE_REP4[[#This Row],[TOPORT]])</f>
        <v>PPT/CPT</v>
      </c>
      <c r="K515" t="str">
        <f>_xlfn.CONCAT(Table_Query_from_OCE_REP4[[#This Row],[FM NAME]],"/",Table_Query_from_OCE_REP4[[#This Row],[TO NAME]])</f>
        <v>PAPEETE (TAHITI), FRENCH POLYNESIA/CAPE TOWN, SOUTH AFRICA</v>
      </c>
      <c r="M515" t="s">
        <v>2270</v>
      </c>
      <c r="N515" t="s">
        <v>2971</v>
      </c>
      <c r="O515" t="s">
        <v>1349</v>
      </c>
    </row>
    <row r="516" spans="1:15" x14ac:dyDescent="0.35">
      <c r="A516" t="s">
        <v>650</v>
      </c>
      <c r="B516" t="s">
        <v>3218</v>
      </c>
      <c r="C516" t="s">
        <v>462</v>
      </c>
      <c r="D516" s="17">
        <v>45373</v>
      </c>
      <c r="E516">
        <v>20</v>
      </c>
      <c r="F516" t="s">
        <v>40</v>
      </c>
      <c r="G516" t="str">
        <f>VLOOKUP(Table_Query_from_OCE_REP4[[#This Row],[FMPORT]],Table_Query_from_OCE_REP_1[],2,)</f>
        <v>SYDNEY, AUSTRALIA</v>
      </c>
      <c r="H516" t="s">
        <v>32</v>
      </c>
      <c r="I516" t="str">
        <f>VLOOKUP(Table_Query_from_OCE_REP4[[#This Row],[TOPORT]],Table_Query_from_OCE_REP_1[[PCODE]:[PNAME]],2,)</f>
        <v>SINGAPORE, SINGAPORE</v>
      </c>
      <c r="J516" t="str">
        <f>_xlfn.CONCAT(Table_Query_from_OCE_REP4[[#This Row],[FMPORT]],"/",Table_Query_from_OCE_REP4[[#This Row],[TOPORT]])</f>
        <v>SYD/SIN</v>
      </c>
      <c r="K516" t="str">
        <f>_xlfn.CONCAT(Table_Query_from_OCE_REP4[[#This Row],[FM NAME]],"/",Table_Query_from_OCE_REP4[[#This Row],[TO NAME]])</f>
        <v>SYDNEY, AUSTRALIA/SINGAPORE, SINGAPORE</v>
      </c>
      <c r="M516" t="s">
        <v>2972</v>
      </c>
      <c r="N516" t="s">
        <v>2973</v>
      </c>
      <c r="O516" t="s">
        <v>1311</v>
      </c>
    </row>
    <row r="517" spans="1:15" x14ac:dyDescent="0.35">
      <c r="A517" t="s">
        <v>3219</v>
      </c>
      <c r="B517" t="s">
        <v>3220</v>
      </c>
      <c r="C517" t="s">
        <v>462</v>
      </c>
      <c r="D517" s="17">
        <v>45373</v>
      </c>
      <c r="E517">
        <v>48</v>
      </c>
      <c r="F517" t="s">
        <v>40</v>
      </c>
      <c r="G517" t="str">
        <f>VLOOKUP(Table_Query_from_OCE_REP4[[#This Row],[FMPORT]],Table_Query_from_OCE_REP_1[],2,)</f>
        <v>SYDNEY, AUSTRALIA</v>
      </c>
      <c r="H517" t="s">
        <v>46</v>
      </c>
      <c r="I517" t="str">
        <f>VLOOKUP(Table_Query_from_OCE_REP4[[#This Row],[TOPORT]],Table_Query_from_OCE_REP_1[[PCODE]:[PNAME]],2,)</f>
        <v>CAPE TOWN, SOUTH AFRICA</v>
      </c>
      <c r="J517" t="str">
        <f>_xlfn.CONCAT(Table_Query_from_OCE_REP4[[#This Row],[FMPORT]],"/",Table_Query_from_OCE_REP4[[#This Row],[TOPORT]])</f>
        <v>SYD/CPT</v>
      </c>
      <c r="K517" t="str">
        <f>_xlfn.CONCAT(Table_Query_from_OCE_REP4[[#This Row],[FM NAME]],"/",Table_Query_from_OCE_REP4[[#This Row],[TO NAME]])</f>
        <v>SYDNEY, AUSTRALIA/CAPE TOWN, SOUTH AFRICA</v>
      </c>
      <c r="M517" t="s">
        <v>2271</v>
      </c>
      <c r="N517" t="s">
        <v>2272</v>
      </c>
      <c r="O517" t="s">
        <v>2167</v>
      </c>
    </row>
    <row r="518" spans="1:15" x14ac:dyDescent="0.35">
      <c r="A518" t="s">
        <v>651</v>
      </c>
      <c r="B518" t="s">
        <v>652</v>
      </c>
      <c r="C518" t="s">
        <v>462</v>
      </c>
      <c r="D518" s="17">
        <v>45393</v>
      </c>
      <c r="E518">
        <v>28</v>
      </c>
      <c r="F518" t="s">
        <v>32</v>
      </c>
      <c r="G518" t="str">
        <f>VLOOKUP(Table_Query_from_OCE_REP4[[#This Row],[FMPORT]],Table_Query_from_OCE_REP_1[],2,)</f>
        <v>SINGAPORE, SINGAPORE</v>
      </c>
      <c r="H518" t="s">
        <v>46</v>
      </c>
      <c r="I518" t="str">
        <f>VLOOKUP(Table_Query_from_OCE_REP4[[#This Row],[TOPORT]],Table_Query_from_OCE_REP_1[[PCODE]:[PNAME]],2,)</f>
        <v>CAPE TOWN, SOUTH AFRICA</v>
      </c>
      <c r="J518" t="str">
        <f>_xlfn.CONCAT(Table_Query_from_OCE_REP4[[#This Row],[FMPORT]],"/",Table_Query_from_OCE_REP4[[#This Row],[TOPORT]])</f>
        <v>SIN/CPT</v>
      </c>
      <c r="K518" t="str">
        <f>_xlfn.CONCAT(Table_Query_from_OCE_REP4[[#This Row],[FM NAME]],"/",Table_Query_from_OCE_REP4[[#This Row],[TO NAME]])</f>
        <v>SINGAPORE, SINGAPORE/CAPE TOWN, SOUTH AFRICA</v>
      </c>
      <c r="M518" t="s">
        <v>2273</v>
      </c>
      <c r="N518" t="s">
        <v>2274</v>
      </c>
      <c r="O518" t="s">
        <v>1308</v>
      </c>
    </row>
    <row r="519" spans="1:15" x14ac:dyDescent="0.35">
      <c r="A519" t="s">
        <v>3221</v>
      </c>
      <c r="B519" t="s">
        <v>558</v>
      </c>
      <c r="C519" t="s">
        <v>462</v>
      </c>
      <c r="D519" s="17">
        <v>45421</v>
      </c>
      <c r="E519">
        <v>12</v>
      </c>
      <c r="F519" t="s">
        <v>46</v>
      </c>
      <c r="G519" t="str">
        <f>VLOOKUP(Table_Query_from_OCE_REP4[[#This Row],[FMPORT]],Table_Query_from_OCE_REP_1[],2,)</f>
        <v>CAPE TOWN, SOUTH AFRICA</v>
      </c>
      <c r="H519" t="s">
        <v>46</v>
      </c>
      <c r="I519" t="str">
        <f>VLOOKUP(Table_Query_from_OCE_REP4[[#This Row],[TOPORT]],Table_Query_from_OCE_REP_1[[PCODE]:[PNAME]],2,)</f>
        <v>CAPE TOWN, SOUTH AFRICA</v>
      </c>
      <c r="J519" t="str">
        <f>_xlfn.CONCAT(Table_Query_from_OCE_REP4[[#This Row],[FMPORT]],"/",Table_Query_from_OCE_REP4[[#This Row],[TOPORT]])</f>
        <v>CPT/CPT</v>
      </c>
      <c r="K519" t="str">
        <f>_xlfn.CONCAT(Table_Query_from_OCE_REP4[[#This Row],[FM NAME]],"/",Table_Query_from_OCE_REP4[[#This Row],[TO NAME]])</f>
        <v>CAPE TOWN, SOUTH AFRICA/CAPE TOWN, SOUTH AFRICA</v>
      </c>
      <c r="M519" t="s">
        <v>2275</v>
      </c>
      <c r="N519" t="s">
        <v>2276</v>
      </c>
      <c r="O519" t="s">
        <v>28</v>
      </c>
    </row>
    <row r="520" spans="1:15" x14ac:dyDescent="0.35">
      <c r="A520" t="s">
        <v>3222</v>
      </c>
      <c r="B520" t="s">
        <v>165</v>
      </c>
      <c r="C520" t="s">
        <v>462</v>
      </c>
      <c r="D520" s="17">
        <v>45433</v>
      </c>
      <c r="E520">
        <v>24</v>
      </c>
      <c r="F520" t="s">
        <v>46</v>
      </c>
      <c r="G520" t="str">
        <f>VLOOKUP(Table_Query_from_OCE_REP4[[#This Row],[FMPORT]],Table_Query_from_OCE_REP_1[],2,)</f>
        <v>CAPE TOWN, SOUTH AFRICA</v>
      </c>
      <c r="H520" t="s">
        <v>59</v>
      </c>
      <c r="I520" t="str">
        <f>VLOOKUP(Table_Query_from_OCE_REP4[[#This Row],[TOPORT]],Table_Query_from_OCE_REP_1[[PCODE]:[PNAME]],2,)</f>
        <v>LISBON, PORTUGAL</v>
      </c>
      <c r="J520" t="str">
        <f>_xlfn.CONCAT(Table_Query_from_OCE_REP4[[#This Row],[FMPORT]],"/",Table_Query_from_OCE_REP4[[#This Row],[TOPORT]])</f>
        <v>CPT/LIS</v>
      </c>
      <c r="K520" t="str">
        <f>_xlfn.CONCAT(Table_Query_from_OCE_REP4[[#This Row],[FM NAME]],"/",Table_Query_from_OCE_REP4[[#This Row],[TO NAME]])</f>
        <v>CAPE TOWN, SOUTH AFRICA/LISBON, PORTUGAL</v>
      </c>
      <c r="M520" t="s">
        <v>2277</v>
      </c>
      <c r="N520" t="s">
        <v>2278</v>
      </c>
      <c r="O520" t="s">
        <v>1311</v>
      </c>
    </row>
    <row r="521" spans="1:15" x14ac:dyDescent="0.35">
      <c r="A521" t="s">
        <v>3223</v>
      </c>
      <c r="B521" t="s">
        <v>3224</v>
      </c>
      <c r="C521" t="s">
        <v>462</v>
      </c>
      <c r="D521" s="17">
        <v>45433</v>
      </c>
      <c r="E521">
        <v>34</v>
      </c>
      <c r="F521" t="s">
        <v>46</v>
      </c>
      <c r="G521" t="str">
        <f>VLOOKUP(Table_Query_from_OCE_REP4[[#This Row],[FMPORT]],Table_Query_from_OCE_REP_1[],2,)</f>
        <v>CAPE TOWN, SOUTH AFRICA</v>
      </c>
      <c r="H521" t="s">
        <v>63</v>
      </c>
      <c r="I521" t="str">
        <f>VLOOKUP(Table_Query_from_OCE_REP4[[#This Row],[TOPORT]],Table_Query_from_OCE_REP_1[[PCODE]:[PNAME]],2,)</f>
        <v>PARIS (LE HAVRE), FRANCE</v>
      </c>
      <c r="J521" t="str">
        <f>_xlfn.CONCAT(Table_Query_from_OCE_REP4[[#This Row],[FMPORT]],"/",Table_Query_from_OCE_REP4[[#This Row],[TOPORT]])</f>
        <v>CPT/LEH</v>
      </c>
      <c r="K521" t="str">
        <f>_xlfn.CONCAT(Table_Query_from_OCE_REP4[[#This Row],[FM NAME]],"/",Table_Query_from_OCE_REP4[[#This Row],[TO NAME]])</f>
        <v>CAPE TOWN, SOUTH AFRICA/PARIS (LE HAVRE), FRANCE</v>
      </c>
      <c r="M521" t="s">
        <v>2279</v>
      </c>
      <c r="N521" t="s">
        <v>2280</v>
      </c>
      <c r="O521" t="s">
        <v>2281</v>
      </c>
    </row>
    <row r="522" spans="1:15" x14ac:dyDescent="0.35">
      <c r="A522" t="s">
        <v>3225</v>
      </c>
      <c r="B522" t="s">
        <v>3226</v>
      </c>
      <c r="C522" t="s">
        <v>462</v>
      </c>
      <c r="D522" s="17">
        <v>45457</v>
      </c>
      <c r="E522">
        <v>10</v>
      </c>
      <c r="F522" t="s">
        <v>59</v>
      </c>
      <c r="G522" t="str">
        <f>VLOOKUP(Table_Query_from_OCE_REP4[[#This Row],[FMPORT]],Table_Query_from_OCE_REP_1[],2,)</f>
        <v>LISBON, PORTUGAL</v>
      </c>
      <c r="H522" t="s">
        <v>63</v>
      </c>
      <c r="I522" t="str">
        <f>VLOOKUP(Table_Query_from_OCE_REP4[[#This Row],[TOPORT]],Table_Query_from_OCE_REP_1[[PCODE]:[PNAME]],2,)</f>
        <v>PARIS (LE HAVRE), FRANCE</v>
      </c>
      <c r="J522" t="str">
        <f>_xlfn.CONCAT(Table_Query_from_OCE_REP4[[#This Row],[FMPORT]],"/",Table_Query_from_OCE_REP4[[#This Row],[TOPORT]])</f>
        <v>LIS/LEH</v>
      </c>
      <c r="K522" t="str">
        <f>_xlfn.CONCAT(Table_Query_from_OCE_REP4[[#This Row],[FM NAME]],"/",Table_Query_from_OCE_REP4[[#This Row],[TO NAME]])</f>
        <v>LISBON, PORTUGAL/PARIS (LE HAVRE), FRANCE</v>
      </c>
      <c r="M522" t="s">
        <v>87</v>
      </c>
      <c r="N522" t="s">
        <v>2282</v>
      </c>
      <c r="O522" t="s">
        <v>1358</v>
      </c>
    </row>
    <row r="523" spans="1:15" x14ac:dyDescent="0.35">
      <c r="A523" t="s">
        <v>3227</v>
      </c>
      <c r="B523" t="s">
        <v>3228</v>
      </c>
      <c r="C523" t="s">
        <v>462</v>
      </c>
      <c r="D523" s="17">
        <v>45477</v>
      </c>
      <c r="E523">
        <v>9</v>
      </c>
      <c r="F523" t="s">
        <v>75</v>
      </c>
      <c r="G523" t="str">
        <f>VLOOKUP(Table_Query_from_OCE_REP4[[#This Row],[FMPORT]],Table_Query_from_OCE_REP_1[],2,)</f>
        <v>AMSTERDAM, NETHERLANDS</v>
      </c>
      <c r="H523" t="s">
        <v>60</v>
      </c>
      <c r="I523" t="str">
        <f>VLOOKUP(Table_Query_from_OCE_REP4[[#This Row],[TOPORT]],Table_Query_from_OCE_REP_1[[PCODE]:[PNAME]],2,)</f>
        <v>LONDON (SOUTHAMPTON), UK</v>
      </c>
      <c r="J523" t="str">
        <f>_xlfn.CONCAT(Table_Query_from_OCE_REP4[[#This Row],[FMPORT]],"/",Table_Query_from_OCE_REP4[[#This Row],[TOPORT]])</f>
        <v>AMS/SOU</v>
      </c>
      <c r="K523" t="str">
        <f>_xlfn.CONCAT(Table_Query_from_OCE_REP4[[#This Row],[FM NAME]],"/",Table_Query_from_OCE_REP4[[#This Row],[TO NAME]])</f>
        <v>AMSTERDAM, NETHERLANDS/LONDON (SOUTHAMPTON), UK</v>
      </c>
      <c r="M523" t="s">
        <v>2283</v>
      </c>
      <c r="N523" t="s">
        <v>2284</v>
      </c>
      <c r="O523" t="s">
        <v>28</v>
      </c>
    </row>
    <row r="524" spans="1:15" x14ac:dyDescent="0.35">
      <c r="A524" t="s">
        <v>3229</v>
      </c>
      <c r="B524" t="s">
        <v>3230</v>
      </c>
      <c r="C524" t="s">
        <v>462</v>
      </c>
      <c r="D524" s="17">
        <v>45477</v>
      </c>
      <c r="E524">
        <v>19</v>
      </c>
      <c r="F524" t="s">
        <v>75</v>
      </c>
      <c r="G524" t="str">
        <f>VLOOKUP(Table_Query_from_OCE_REP4[[#This Row],[FMPORT]],Table_Query_from_OCE_REP_1[],2,)</f>
        <v>AMSTERDAM, NETHERLANDS</v>
      </c>
      <c r="H524" t="s">
        <v>57</v>
      </c>
      <c r="I524" t="str">
        <f>VLOOKUP(Table_Query_from_OCE_REP4[[#This Row],[TOPORT]],Table_Query_from_OCE_REP_1[[PCODE]:[PNAME]],2,)</f>
        <v>STOCKHOLM, SWEDEN</v>
      </c>
      <c r="J524" t="str">
        <f>_xlfn.CONCAT(Table_Query_from_OCE_REP4[[#This Row],[FMPORT]],"/",Table_Query_from_OCE_REP4[[#This Row],[TOPORT]])</f>
        <v>AMS/STO</v>
      </c>
      <c r="K524" t="str">
        <f>_xlfn.CONCAT(Table_Query_from_OCE_REP4[[#This Row],[FM NAME]],"/",Table_Query_from_OCE_REP4[[#This Row],[TO NAME]])</f>
        <v>AMSTERDAM, NETHERLANDS/STOCKHOLM, SWEDEN</v>
      </c>
      <c r="M524" t="s">
        <v>2285</v>
      </c>
      <c r="N524" t="s">
        <v>2286</v>
      </c>
      <c r="O524" t="s">
        <v>1349</v>
      </c>
    </row>
    <row r="525" spans="1:15" x14ac:dyDescent="0.35">
      <c r="A525" t="s">
        <v>3231</v>
      </c>
      <c r="B525" t="s">
        <v>3232</v>
      </c>
      <c r="C525" t="s">
        <v>462</v>
      </c>
      <c r="D525" s="17">
        <v>45486</v>
      </c>
      <c r="E525">
        <v>10</v>
      </c>
      <c r="F525" t="s">
        <v>60</v>
      </c>
      <c r="G525" t="str">
        <f>VLOOKUP(Table_Query_from_OCE_REP4[[#This Row],[FMPORT]],Table_Query_from_OCE_REP_1[],2,)</f>
        <v>LONDON (SOUTHAMPTON), UK</v>
      </c>
      <c r="H525" t="s">
        <v>57</v>
      </c>
      <c r="I525" t="str">
        <f>VLOOKUP(Table_Query_from_OCE_REP4[[#This Row],[TOPORT]],Table_Query_from_OCE_REP_1[[PCODE]:[PNAME]],2,)</f>
        <v>STOCKHOLM, SWEDEN</v>
      </c>
      <c r="J525" t="str">
        <f>_xlfn.CONCAT(Table_Query_from_OCE_REP4[[#This Row],[FMPORT]],"/",Table_Query_from_OCE_REP4[[#This Row],[TOPORT]])</f>
        <v>SOU/STO</v>
      </c>
      <c r="K525" t="str">
        <f>_xlfn.CONCAT(Table_Query_from_OCE_REP4[[#This Row],[FM NAME]],"/",Table_Query_from_OCE_REP4[[#This Row],[TO NAME]])</f>
        <v>LONDON (SOUTHAMPTON), UK/STOCKHOLM, SWEDEN</v>
      </c>
      <c r="M525" t="s">
        <v>2287</v>
      </c>
      <c r="N525" t="s">
        <v>2288</v>
      </c>
      <c r="O525" t="s">
        <v>1349</v>
      </c>
    </row>
    <row r="526" spans="1:15" x14ac:dyDescent="0.35">
      <c r="A526" t="s">
        <v>3233</v>
      </c>
      <c r="B526" t="s">
        <v>3234</v>
      </c>
      <c r="C526" t="s">
        <v>462</v>
      </c>
      <c r="D526" s="17">
        <v>45496</v>
      </c>
      <c r="E526">
        <v>12</v>
      </c>
      <c r="F526" t="s">
        <v>57</v>
      </c>
      <c r="G526" t="str">
        <f>VLOOKUP(Table_Query_from_OCE_REP4[[#This Row],[FMPORT]],Table_Query_from_OCE_REP_1[],2,)</f>
        <v>STOCKHOLM, SWEDEN</v>
      </c>
      <c r="H526" t="s">
        <v>72</v>
      </c>
      <c r="I526" t="str">
        <f>VLOOKUP(Table_Query_from_OCE_REP4[[#This Row],[TOPORT]],Table_Query_from_OCE_REP_1[[PCODE]:[PNAME]],2,)</f>
        <v>DUBLIN, IRELAND</v>
      </c>
      <c r="J526" t="str">
        <f>_xlfn.CONCAT(Table_Query_from_OCE_REP4[[#This Row],[FMPORT]],"/",Table_Query_from_OCE_REP4[[#This Row],[TOPORT]])</f>
        <v>STO/DUB</v>
      </c>
      <c r="K526" t="str">
        <f>_xlfn.CONCAT(Table_Query_from_OCE_REP4[[#This Row],[FM NAME]],"/",Table_Query_from_OCE_REP4[[#This Row],[TO NAME]])</f>
        <v>STOCKHOLM, SWEDEN/DUBLIN, IRELAND</v>
      </c>
      <c r="M526" t="s">
        <v>2289</v>
      </c>
      <c r="N526" t="s">
        <v>2290</v>
      </c>
      <c r="O526" t="s">
        <v>1518</v>
      </c>
    </row>
    <row r="527" spans="1:15" x14ac:dyDescent="0.35">
      <c r="A527" t="s">
        <v>3235</v>
      </c>
      <c r="B527" t="s">
        <v>3236</v>
      </c>
      <c r="C527" t="s">
        <v>462</v>
      </c>
      <c r="D527" s="17">
        <v>45496</v>
      </c>
      <c r="E527">
        <v>22</v>
      </c>
      <c r="F527" t="s">
        <v>57</v>
      </c>
      <c r="G527" t="str">
        <f>VLOOKUP(Table_Query_from_OCE_REP4[[#This Row],[FMPORT]],Table_Query_from_OCE_REP_1[],2,)</f>
        <v>STOCKHOLM, SWEDEN</v>
      </c>
      <c r="H527" t="s">
        <v>72</v>
      </c>
      <c r="I527" t="str">
        <f>VLOOKUP(Table_Query_from_OCE_REP4[[#This Row],[TOPORT]],Table_Query_from_OCE_REP_1[[PCODE]:[PNAME]],2,)</f>
        <v>DUBLIN, IRELAND</v>
      </c>
      <c r="J527" t="str">
        <f>_xlfn.CONCAT(Table_Query_from_OCE_REP4[[#This Row],[FMPORT]],"/",Table_Query_from_OCE_REP4[[#This Row],[TOPORT]])</f>
        <v>STO/DUB</v>
      </c>
      <c r="K527" t="str">
        <f>_xlfn.CONCAT(Table_Query_from_OCE_REP4[[#This Row],[FM NAME]],"/",Table_Query_from_OCE_REP4[[#This Row],[TO NAME]])</f>
        <v>STOCKHOLM, SWEDEN/DUBLIN, IRELAND</v>
      </c>
      <c r="M527" t="s">
        <v>2291</v>
      </c>
      <c r="N527" t="s">
        <v>2292</v>
      </c>
      <c r="O527" t="s">
        <v>1462</v>
      </c>
    </row>
    <row r="528" spans="1:15" x14ac:dyDescent="0.35">
      <c r="A528" t="s">
        <v>3237</v>
      </c>
      <c r="B528" t="s">
        <v>3238</v>
      </c>
      <c r="C528" t="s">
        <v>462</v>
      </c>
      <c r="D528" s="17">
        <v>45508</v>
      </c>
      <c r="E528">
        <v>10</v>
      </c>
      <c r="F528" t="s">
        <v>72</v>
      </c>
      <c r="G528" t="str">
        <f>VLOOKUP(Table_Query_from_OCE_REP4[[#This Row],[FMPORT]],Table_Query_from_OCE_REP_1[],2,)</f>
        <v>DUBLIN, IRELAND</v>
      </c>
      <c r="H528" t="s">
        <v>72</v>
      </c>
      <c r="I528" t="str">
        <f>VLOOKUP(Table_Query_from_OCE_REP4[[#This Row],[TOPORT]],Table_Query_from_OCE_REP_1[[PCODE]:[PNAME]],2,)</f>
        <v>DUBLIN, IRELAND</v>
      </c>
      <c r="J528" t="str">
        <f>_xlfn.CONCAT(Table_Query_from_OCE_REP4[[#This Row],[FMPORT]],"/",Table_Query_from_OCE_REP4[[#This Row],[TOPORT]])</f>
        <v>DUB/DUB</v>
      </c>
      <c r="K528" t="str">
        <f>_xlfn.CONCAT(Table_Query_from_OCE_REP4[[#This Row],[FM NAME]],"/",Table_Query_from_OCE_REP4[[#This Row],[TO NAME]])</f>
        <v>DUBLIN, IRELAND/DUBLIN, IRELAND</v>
      </c>
      <c r="M528" t="s">
        <v>2293</v>
      </c>
      <c r="N528" t="s">
        <v>2294</v>
      </c>
      <c r="O528" t="s">
        <v>1543</v>
      </c>
    </row>
    <row r="529" spans="1:15" x14ac:dyDescent="0.35">
      <c r="A529" t="s">
        <v>3239</v>
      </c>
      <c r="B529" t="s">
        <v>3240</v>
      </c>
      <c r="C529" t="s">
        <v>462</v>
      </c>
      <c r="D529" s="17">
        <v>45518</v>
      </c>
      <c r="E529">
        <v>10</v>
      </c>
      <c r="F529" t="s">
        <v>72</v>
      </c>
      <c r="G529" t="str">
        <f>VLOOKUP(Table_Query_from_OCE_REP4[[#This Row],[FMPORT]],Table_Query_from_OCE_REP_1[],2,)</f>
        <v>DUBLIN, IRELAND</v>
      </c>
      <c r="H529" t="s">
        <v>1059</v>
      </c>
      <c r="I529" t="str">
        <f>VLOOKUP(Table_Query_from_OCE_REP4[[#This Row],[TOPORT]],Table_Query_from_OCE_REP_1[[PCODE]:[PNAME]],2,)</f>
        <v>EDINBURGH (LEITH), SCOTLAND</v>
      </c>
      <c r="J529" t="str">
        <f>_xlfn.CONCAT(Table_Query_from_OCE_REP4[[#This Row],[FMPORT]],"/",Table_Query_from_OCE_REP4[[#This Row],[TOPORT]])</f>
        <v>DUB/EDI</v>
      </c>
      <c r="K529" t="str">
        <f>_xlfn.CONCAT(Table_Query_from_OCE_REP4[[#This Row],[FM NAME]],"/",Table_Query_from_OCE_REP4[[#This Row],[TO NAME]])</f>
        <v>DUBLIN, IRELAND/EDINBURGH (LEITH), SCOTLAND</v>
      </c>
      <c r="M529" t="s">
        <v>2295</v>
      </c>
      <c r="N529" t="s">
        <v>2296</v>
      </c>
      <c r="O529" t="s">
        <v>1408</v>
      </c>
    </row>
    <row r="530" spans="1:15" x14ac:dyDescent="0.35">
      <c r="A530" t="s">
        <v>3241</v>
      </c>
      <c r="B530" t="s">
        <v>3242</v>
      </c>
      <c r="C530" t="s">
        <v>462</v>
      </c>
      <c r="D530" s="17">
        <v>45518</v>
      </c>
      <c r="E530">
        <v>28</v>
      </c>
      <c r="F530" t="s">
        <v>72</v>
      </c>
      <c r="G530" t="str">
        <f>VLOOKUP(Table_Query_from_OCE_REP4[[#This Row],[FMPORT]],Table_Query_from_OCE_REP_1[],2,)</f>
        <v>DUBLIN, IRELAND</v>
      </c>
      <c r="H530" t="s">
        <v>256</v>
      </c>
      <c r="I530" t="str">
        <f>VLOOKUP(Table_Query_from_OCE_REP4[[#This Row],[TOPORT]],Table_Query_from_OCE_REP_1[[PCODE]:[PNAME]],2,)</f>
        <v>BOSTON, MASSACHUSETTS</v>
      </c>
      <c r="J530" t="str">
        <f>_xlfn.CONCAT(Table_Query_from_OCE_REP4[[#This Row],[FMPORT]],"/",Table_Query_from_OCE_REP4[[#This Row],[TOPORT]])</f>
        <v>DUB/BOS</v>
      </c>
      <c r="K530" t="str">
        <f>_xlfn.CONCAT(Table_Query_from_OCE_REP4[[#This Row],[FM NAME]],"/",Table_Query_from_OCE_REP4[[#This Row],[TO NAME]])</f>
        <v>DUBLIN, IRELAND/BOSTON, MASSACHUSETTS</v>
      </c>
      <c r="M530" t="s">
        <v>2297</v>
      </c>
      <c r="N530" t="s">
        <v>2298</v>
      </c>
      <c r="O530" t="s">
        <v>1358</v>
      </c>
    </row>
    <row r="531" spans="1:15" x14ac:dyDescent="0.35">
      <c r="A531" t="s">
        <v>3243</v>
      </c>
      <c r="B531" t="s">
        <v>3244</v>
      </c>
      <c r="C531" t="s">
        <v>462</v>
      </c>
      <c r="D531" s="17">
        <v>45528</v>
      </c>
      <c r="E531">
        <v>18</v>
      </c>
      <c r="F531" t="s">
        <v>1059</v>
      </c>
      <c r="G531" t="str">
        <f>VLOOKUP(Table_Query_from_OCE_REP4[[#This Row],[FMPORT]],Table_Query_from_OCE_REP_1[],2,)</f>
        <v>EDINBURGH (LEITH), SCOTLAND</v>
      </c>
      <c r="H531" t="s">
        <v>256</v>
      </c>
      <c r="I531" t="str">
        <f>VLOOKUP(Table_Query_from_OCE_REP4[[#This Row],[TOPORT]],Table_Query_from_OCE_REP_1[[PCODE]:[PNAME]],2,)</f>
        <v>BOSTON, MASSACHUSETTS</v>
      </c>
      <c r="J531" t="str">
        <f>_xlfn.CONCAT(Table_Query_from_OCE_REP4[[#This Row],[FMPORT]],"/",Table_Query_from_OCE_REP4[[#This Row],[TOPORT]])</f>
        <v>EDI/BOS</v>
      </c>
      <c r="K531" t="str">
        <f>_xlfn.CONCAT(Table_Query_from_OCE_REP4[[#This Row],[FM NAME]],"/",Table_Query_from_OCE_REP4[[#This Row],[TO NAME]])</f>
        <v>EDINBURGH (LEITH), SCOTLAND/BOSTON, MASSACHUSETTS</v>
      </c>
      <c r="M531" t="s">
        <v>2299</v>
      </c>
      <c r="N531" t="s">
        <v>2300</v>
      </c>
      <c r="O531" t="s">
        <v>1735</v>
      </c>
    </row>
    <row r="532" spans="1:15" x14ac:dyDescent="0.35">
      <c r="A532" t="s">
        <v>3245</v>
      </c>
      <c r="B532" t="s">
        <v>3246</v>
      </c>
      <c r="C532" t="s">
        <v>462</v>
      </c>
      <c r="D532" s="17">
        <v>45528</v>
      </c>
      <c r="E532">
        <v>25</v>
      </c>
      <c r="F532" t="s">
        <v>1059</v>
      </c>
      <c r="G532" t="str">
        <f>VLOOKUP(Table_Query_from_OCE_REP4[[#This Row],[FMPORT]],Table_Query_from_OCE_REP_1[],2,)</f>
        <v>EDINBURGH (LEITH), SCOTLAND</v>
      </c>
      <c r="H532" t="s">
        <v>256</v>
      </c>
      <c r="I532" t="str">
        <f>VLOOKUP(Table_Query_from_OCE_REP4[[#This Row],[TOPORT]],Table_Query_from_OCE_REP_1[[PCODE]:[PNAME]],2,)</f>
        <v>BOSTON, MASSACHUSETTS</v>
      </c>
      <c r="J532" t="str">
        <f>_xlfn.CONCAT(Table_Query_from_OCE_REP4[[#This Row],[FMPORT]],"/",Table_Query_from_OCE_REP4[[#This Row],[TOPORT]])</f>
        <v>EDI/BOS</v>
      </c>
      <c r="K532" t="str">
        <f>_xlfn.CONCAT(Table_Query_from_OCE_REP4[[#This Row],[FM NAME]],"/",Table_Query_from_OCE_REP4[[#This Row],[TO NAME]])</f>
        <v>EDINBURGH (LEITH), SCOTLAND/BOSTON, MASSACHUSETTS</v>
      </c>
      <c r="M532" t="s">
        <v>2301</v>
      </c>
      <c r="N532" t="s">
        <v>2302</v>
      </c>
      <c r="O532" t="s">
        <v>1895</v>
      </c>
    </row>
    <row r="533" spans="1:15" x14ac:dyDescent="0.35">
      <c r="A533" t="s">
        <v>3247</v>
      </c>
      <c r="B533" t="s">
        <v>3248</v>
      </c>
      <c r="C533" t="s">
        <v>462</v>
      </c>
      <c r="D533" s="17">
        <v>45546</v>
      </c>
      <c r="E533">
        <v>7</v>
      </c>
      <c r="F533" t="s">
        <v>256</v>
      </c>
      <c r="G533" t="str">
        <f>VLOOKUP(Table_Query_from_OCE_REP4[[#This Row],[FMPORT]],Table_Query_from_OCE_REP_1[],2,)</f>
        <v>BOSTON, MASSACHUSETTS</v>
      </c>
      <c r="H533" t="s">
        <v>256</v>
      </c>
      <c r="I533" t="str">
        <f>VLOOKUP(Table_Query_from_OCE_REP4[[#This Row],[TOPORT]],Table_Query_from_OCE_REP_1[[PCODE]:[PNAME]],2,)</f>
        <v>BOSTON, MASSACHUSETTS</v>
      </c>
      <c r="J533" t="str">
        <f>_xlfn.CONCAT(Table_Query_from_OCE_REP4[[#This Row],[FMPORT]],"/",Table_Query_from_OCE_REP4[[#This Row],[TOPORT]])</f>
        <v>BOS/BOS</v>
      </c>
      <c r="K533" t="str">
        <f>_xlfn.CONCAT(Table_Query_from_OCE_REP4[[#This Row],[FM NAME]],"/",Table_Query_from_OCE_REP4[[#This Row],[TO NAME]])</f>
        <v>BOSTON, MASSACHUSETTS/BOSTON, MASSACHUSETTS</v>
      </c>
      <c r="M533" t="s">
        <v>2303</v>
      </c>
      <c r="N533" t="s">
        <v>2304</v>
      </c>
      <c r="O533" t="s">
        <v>1311</v>
      </c>
    </row>
    <row r="534" spans="1:15" x14ac:dyDescent="0.35">
      <c r="A534" t="s">
        <v>3249</v>
      </c>
      <c r="B534" t="s">
        <v>3248</v>
      </c>
      <c r="C534" t="s">
        <v>462</v>
      </c>
      <c r="D534" s="17">
        <v>45553</v>
      </c>
      <c r="E534">
        <v>7</v>
      </c>
      <c r="F534" t="s">
        <v>256</v>
      </c>
      <c r="G534" t="str">
        <f>VLOOKUP(Table_Query_from_OCE_REP4[[#This Row],[FMPORT]],Table_Query_from_OCE_REP_1[],2,)</f>
        <v>BOSTON, MASSACHUSETTS</v>
      </c>
      <c r="H534" t="s">
        <v>256</v>
      </c>
      <c r="I534" t="str">
        <f>VLOOKUP(Table_Query_from_OCE_REP4[[#This Row],[TOPORT]],Table_Query_from_OCE_REP_1[[PCODE]:[PNAME]],2,)</f>
        <v>BOSTON, MASSACHUSETTS</v>
      </c>
      <c r="J534" t="str">
        <f>_xlfn.CONCAT(Table_Query_from_OCE_REP4[[#This Row],[FMPORT]],"/",Table_Query_from_OCE_REP4[[#This Row],[TOPORT]])</f>
        <v>BOS/BOS</v>
      </c>
      <c r="K534" t="str">
        <f>_xlfn.CONCAT(Table_Query_from_OCE_REP4[[#This Row],[FM NAME]],"/",Table_Query_from_OCE_REP4[[#This Row],[TO NAME]])</f>
        <v>BOSTON, MASSACHUSETTS/BOSTON, MASSACHUSETTS</v>
      </c>
      <c r="M534" t="s">
        <v>2305</v>
      </c>
      <c r="N534" t="s">
        <v>2306</v>
      </c>
      <c r="O534" t="s">
        <v>1320</v>
      </c>
    </row>
    <row r="535" spans="1:15" x14ac:dyDescent="0.35">
      <c r="A535" t="s">
        <v>3250</v>
      </c>
      <c r="B535" t="s">
        <v>3251</v>
      </c>
      <c r="C535" t="s">
        <v>462</v>
      </c>
      <c r="D535" s="17">
        <v>45553</v>
      </c>
      <c r="E535">
        <v>18</v>
      </c>
      <c r="F535" t="s">
        <v>256</v>
      </c>
      <c r="G535" t="str">
        <f>VLOOKUP(Table_Query_from_OCE_REP4[[#This Row],[FMPORT]],Table_Query_from_OCE_REP_1[],2,)</f>
        <v>BOSTON, MASSACHUSETTS</v>
      </c>
      <c r="H535" t="s">
        <v>67</v>
      </c>
      <c r="I535" t="str">
        <f>VLOOKUP(Table_Query_from_OCE_REP4[[#This Row],[TOPORT]],Table_Query_from_OCE_REP_1[[PCODE]:[PNAME]],2,)</f>
        <v>MONTREAL, QUEBEC</v>
      </c>
      <c r="J535" t="str">
        <f>_xlfn.CONCAT(Table_Query_from_OCE_REP4[[#This Row],[FMPORT]],"/",Table_Query_from_OCE_REP4[[#This Row],[TOPORT]])</f>
        <v>BOS/YUL</v>
      </c>
      <c r="K535" t="str">
        <f>_xlfn.CONCAT(Table_Query_from_OCE_REP4[[#This Row],[FM NAME]],"/",Table_Query_from_OCE_REP4[[#This Row],[TO NAME]])</f>
        <v>BOSTON, MASSACHUSETTS/MONTREAL, QUEBEC</v>
      </c>
      <c r="M535" t="s">
        <v>2974</v>
      </c>
      <c r="N535" t="s">
        <v>2975</v>
      </c>
      <c r="O535" t="s">
        <v>1254</v>
      </c>
    </row>
    <row r="536" spans="1:15" x14ac:dyDescent="0.35">
      <c r="A536" t="s">
        <v>3252</v>
      </c>
      <c r="B536" t="s">
        <v>3253</v>
      </c>
      <c r="C536" t="s">
        <v>462</v>
      </c>
      <c r="D536" s="17">
        <v>45560</v>
      </c>
      <c r="E536">
        <v>11</v>
      </c>
      <c r="F536" t="s">
        <v>256</v>
      </c>
      <c r="G536" t="str">
        <f>VLOOKUP(Table_Query_from_OCE_REP4[[#This Row],[FMPORT]],Table_Query_from_OCE_REP_1[],2,)</f>
        <v>BOSTON, MASSACHUSETTS</v>
      </c>
      <c r="H536" t="s">
        <v>67</v>
      </c>
      <c r="I536" t="str">
        <f>VLOOKUP(Table_Query_from_OCE_REP4[[#This Row],[TOPORT]],Table_Query_from_OCE_REP_1[[PCODE]:[PNAME]],2,)</f>
        <v>MONTREAL, QUEBEC</v>
      </c>
      <c r="J536" t="str">
        <f>_xlfn.CONCAT(Table_Query_from_OCE_REP4[[#This Row],[FMPORT]],"/",Table_Query_from_OCE_REP4[[#This Row],[TOPORT]])</f>
        <v>BOS/YUL</v>
      </c>
      <c r="K536" t="str">
        <f>_xlfn.CONCAT(Table_Query_from_OCE_REP4[[#This Row],[FM NAME]],"/",Table_Query_from_OCE_REP4[[#This Row],[TO NAME]])</f>
        <v>BOSTON, MASSACHUSETTS/MONTREAL, QUEBEC</v>
      </c>
      <c r="M536" t="s">
        <v>2307</v>
      </c>
      <c r="N536" t="s">
        <v>2308</v>
      </c>
      <c r="O536" t="s">
        <v>2309</v>
      </c>
    </row>
    <row r="537" spans="1:15" x14ac:dyDescent="0.35">
      <c r="A537" t="s">
        <v>3254</v>
      </c>
      <c r="B537" t="s">
        <v>3253</v>
      </c>
      <c r="C537" t="s">
        <v>462</v>
      </c>
      <c r="D537" s="17">
        <v>45571</v>
      </c>
      <c r="E537">
        <v>11</v>
      </c>
      <c r="F537" t="s">
        <v>67</v>
      </c>
      <c r="G537" t="str">
        <f>VLOOKUP(Table_Query_from_OCE_REP4[[#This Row],[FMPORT]],Table_Query_from_OCE_REP_1[],2,)</f>
        <v>MONTREAL, QUEBEC</v>
      </c>
      <c r="H537" t="s">
        <v>256</v>
      </c>
      <c r="I537" t="str">
        <f>VLOOKUP(Table_Query_from_OCE_REP4[[#This Row],[TOPORT]],Table_Query_from_OCE_REP_1[[PCODE]:[PNAME]],2,)</f>
        <v>BOSTON, MASSACHUSETTS</v>
      </c>
      <c r="J537" t="str">
        <f>_xlfn.CONCAT(Table_Query_from_OCE_REP4[[#This Row],[FMPORT]],"/",Table_Query_from_OCE_REP4[[#This Row],[TOPORT]])</f>
        <v>YUL/BOS</v>
      </c>
      <c r="K537" t="str">
        <f>_xlfn.CONCAT(Table_Query_from_OCE_REP4[[#This Row],[FM NAME]],"/",Table_Query_from_OCE_REP4[[#This Row],[TO NAME]])</f>
        <v>MONTREAL, QUEBEC/BOSTON, MASSACHUSETTS</v>
      </c>
      <c r="M537" t="s">
        <v>2976</v>
      </c>
      <c r="N537" t="s">
        <v>2977</v>
      </c>
      <c r="O537" t="s">
        <v>1320</v>
      </c>
    </row>
    <row r="538" spans="1:15" x14ac:dyDescent="0.35">
      <c r="A538" t="s">
        <v>3255</v>
      </c>
      <c r="B538" t="s">
        <v>3253</v>
      </c>
      <c r="C538" t="s">
        <v>462</v>
      </c>
      <c r="D538" s="17">
        <v>45582</v>
      </c>
      <c r="E538">
        <v>11</v>
      </c>
      <c r="F538" t="s">
        <v>256</v>
      </c>
      <c r="G538" t="str">
        <f>VLOOKUP(Table_Query_from_OCE_REP4[[#This Row],[FMPORT]],Table_Query_from_OCE_REP_1[],2,)</f>
        <v>BOSTON, MASSACHUSETTS</v>
      </c>
      <c r="H538" t="s">
        <v>67</v>
      </c>
      <c r="I538" t="str">
        <f>VLOOKUP(Table_Query_from_OCE_REP4[[#This Row],[TOPORT]],Table_Query_from_OCE_REP_1[[PCODE]:[PNAME]],2,)</f>
        <v>MONTREAL, QUEBEC</v>
      </c>
      <c r="J538" t="str">
        <f>_xlfn.CONCAT(Table_Query_from_OCE_REP4[[#This Row],[FMPORT]],"/",Table_Query_from_OCE_REP4[[#This Row],[TOPORT]])</f>
        <v>BOS/YUL</v>
      </c>
      <c r="K538" t="str">
        <f>_xlfn.CONCAT(Table_Query_from_OCE_REP4[[#This Row],[FM NAME]],"/",Table_Query_from_OCE_REP4[[#This Row],[TO NAME]])</f>
        <v>BOSTON, MASSACHUSETTS/MONTREAL, QUEBEC</v>
      </c>
      <c r="M538" t="s">
        <v>2310</v>
      </c>
      <c r="N538" t="s">
        <v>2311</v>
      </c>
      <c r="O538" t="s">
        <v>1259</v>
      </c>
    </row>
    <row r="539" spans="1:15" x14ac:dyDescent="0.35">
      <c r="A539" t="s">
        <v>3256</v>
      </c>
      <c r="B539" t="s">
        <v>3257</v>
      </c>
      <c r="C539" t="s">
        <v>462</v>
      </c>
      <c r="D539" s="17">
        <v>45593</v>
      </c>
      <c r="E539">
        <v>12</v>
      </c>
      <c r="F539" t="s">
        <v>67</v>
      </c>
      <c r="G539" t="str">
        <f>VLOOKUP(Table_Query_from_OCE_REP4[[#This Row],[FMPORT]],Table_Query_from_OCE_REP_1[],2,)</f>
        <v>MONTREAL, QUEBEC</v>
      </c>
      <c r="H539" t="s">
        <v>26</v>
      </c>
      <c r="I539" t="str">
        <f>VLOOKUP(Table_Query_from_OCE_REP4[[#This Row],[TOPORT]],Table_Query_from_OCE_REP_1[[PCODE]:[PNAME]],2,)</f>
        <v>MIAMI, FLORIDA</v>
      </c>
      <c r="J539" t="str">
        <f>_xlfn.CONCAT(Table_Query_from_OCE_REP4[[#This Row],[FMPORT]],"/",Table_Query_from_OCE_REP4[[#This Row],[TOPORT]])</f>
        <v>YUL/MIA</v>
      </c>
      <c r="K539" t="str">
        <f>_xlfn.CONCAT(Table_Query_from_OCE_REP4[[#This Row],[FM NAME]],"/",Table_Query_from_OCE_REP4[[#This Row],[TO NAME]])</f>
        <v>MONTREAL, QUEBEC/MIAMI, FLORIDA</v>
      </c>
      <c r="M539" t="s">
        <v>53</v>
      </c>
      <c r="N539" t="s">
        <v>2312</v>
      </c>
      <c r="O539" t="s">
        <v>1358</v>
      </c>
    </row>
    <row r="540" spans="1:15" x14ac:dyDescent="0.35">
      <c r="A540" t="s">
        <v>3258</v>
      </c>
      <c r="B540" t="s">
        <v>3259</v>
      </c>
      <c r="C540" t="s">
        <v>462</v>
      </c>
      <c r="D540" s="17">
        <v>45593</v>
      </c>
      <c r="E540">
        <v>36</v>
      </c>
      <c r="F540" t="s">
        <v>67</v>
      </c>
      <c r="G540" t="str">
        <f>VLOOKUP(Table_Query_from_OCE_REP4[[#This Row],[FMPORT]],Table_Query_from_OCE_REP_1[],2,)</f>
        <v>MONTREAL, QUEBEC</v>
      </c>
      <c r="H540" t="s">
        <v>26</v>
      </c>
      <c r="I540" t="str">
        <f>VLOOKUP(Table_Query_from_OCE_REP4[[#This Row],[TOPORT]],Table_Query_from_OCE_REP_1[[PCODE]:[PNAME]],2,)</f>
        <v>MIAMI, FLORIDA</v>
      </c>
      <c r="J540" t="str">
        <f>_xlfn.CONCAT(Table_Query_from_OCE_REP4[[#This Row],[FMPORT]],"/",Table_Query_from_OCE_REP4[[#This Row],[TOPORT]])</f>
        <v>YUL/MIA</v>
      </c>
      <c r="K540" t="str">
        <f>_xlfn.CONCAT(Table_Query_from_OCE_REP4[[#This Row],[FM NAME]],"/",Table_Query_from_OCE_REP4[[#This Row],[TO NAME]])</f>
        <v>MONTREAL, QUEBEC/MIAMI, FLORIDA</v>
      </c>
      <c r="M540" t="s">
        <v>2313</v>
      </c>
      <c r="N540" t="s">
        <v>2314</v>
      </c>
      <c r="O540" t="s">
        <v>1785</v>
      </c>
    </row>
    <row r="541" spans="1:15" x14ac:dyDescent="0.35">
      <c r="A541" t="s">
        <v>3260</v>
      </c>
      <c r="B541" t="s">
        <v>3261</v>
      </c>
      <c r="C541" t="s">
        <v>462</v>
      </c>
      <c r="D541" s="17">
        <v>45605</v>
      </c>
      <c r="E541">
        <v>24</v>
      </c>
      <c r="F541" t="s">
        <v>26</v>
      </c>
      <c r="G541" t="str">
        <f>VLOOKUP(Table_Query_from_OCE_REP4[[#This Row],[FMPORT]],Table_Query_from_OCE_REP_1[],2,)</f>
        <v>MIAMI, FLORIDA</v>
      </c>
      <c r="H541" t="s">
        <v>26</v>
      </c>
      <c r="I541" t="str">
        <f>VLOOKUP(Table_Query_from_OCE_REP4[[#This Row],[TOPORT]],Table_Query_from_OCE_REP_1[[PCODE]:[PNAME]],2,)</f>
        <v>MIAMI, FLORIDA</v>
      </c>
      <c r="J541" t="str">
        <f>_xlfn.CONCAT(Table_Query_from_OCE_REP4[[#This Row],[FMPORT]],"/",Table_Query_from_OCE_REP4[[#This Row],[TOPORT]])</f>
        <v>MIA/MIA</v>
      </c>
      <c r="K541" t="str">
        <f>_xlfn.CONCAT(Table_Query_from_OCE_REP4[[#This Row],[FM NAME]],"/",Table_Query_from_OCE_REP4[[#This Row],[TO NAME]])</f>
        <v>MIAMI, FLORIDA/MIAMI, FLORIDA</v>
      </c>
      <c r="M541" t="s">
        <v>2315</v>
      </c>
      <c r="N541" t="s">
        <v>2316</v>
      </c>
      <c r="O541" t="s">
        <v>1349</v>
      </c>
    </row>
    <row r="542" spans="1:15" x14ac:dyDescent="0.35">
      <c r="A542" t="s">
        <v>3262</v>
      </c>
      <c r="B542" t="s">
        <v>3263</v>
      </c>
      <c r="C542" t="s">
        <v>462</v>
      </c>
      <c r="D542" s="17">
        <v>45605</v>
      </c>
      <c r="E542">
        <v>44</v>
      </c>
      <c r="F542" t="s">
        <v>26</v>
      </c>
      <c r="G542" t="str">
        <f>VLOOKUP(Table_Query_from_OCE_REP4[[#This Row],[FMPORT]],Table_Query_from_OCE_REP_1[],2,)</f>
        <v>MIAMI, FLORIDA</v>
      </c>
      <c r="H542" t="s">
        <v>26</v>
      </c>
      <c r="I542" t="str">
        <f>VLOOKUP(Table_Query_from_OCE_REP4[[#This Row],[TOPORT]],Table_Query_from_OCE_REP_1[[PCODE]:[PNAME]],2,)</f>
        <v>MIAMI, FLORIDA</v>
      </c>
      <c r="J542" t="str">
        <f>_xlfn.CONCAT(Table_Query_from_OCE_REP4[[#This Row],[FMPORT]],"/",Table_Query_from_OCE_REP4[[#This Row],[TOPORT]])</f>
        <v>MIA/MIA</v>
      </c>
      <c r="K542" t="str">
        <f>_xlfn.CONCAT(Table_Query_from_OCE_REP4[[#This Row],[FM NAME]],"/",Table_Query_from_OCE_REP4[[#This Row],[TO NAME]])</f>
        <v>MIAMI, FLORIDA/MIAMI, FLORIDA</v>
      </c>
      <c r="M542" t="s">
        <v>2317</v>
      </c>
      <c r="N542" t="s">
        <v>2318</v>
      </c>
      <c r="O542" t="s">
        <v>1259</v>
      </c>
    </row>
    <row r="543" spans="1:15" x14ac:dyDescent="0.35">
      <c r="A543" t="s">
        <v>3264</v>
      </c>
      <c r="B543" t="s">
        <v>4228</v>
      </c>
      <c r="C543" t="s">
        <v>462</v>
      </c>
      <c r="D543" s="17">
        <v>45629</v>
      </c>
      <c r="E543">
        <v>10</v>
      </c>
      <c r="F543" t="s">
        <v>26</v>
      </c>
      <c r="G543" t="str">
        <f>VLOOKUP(Table_Query_from_OCE_REP4[[#This Row],[FMPORT]],Table_Query_from_OCE_REP_1[],2,)</f>
        <v>MIAMI, FLORIDA</v>
      </c>
      <c r="H543" t="s">
        <v>1604</v>
      </c>
      <c r="I543" t="str">
        <f>VLOOKUP(Table_Query_from_OCE_REP4[[#This Row],[TOPORT]],Table_Query_from_OCE_REP_1[[PCODE]:[PNAME]],2,)</f>
        <v>CARTAGENA, COLOMBIA</v>
      </c>
      <c r="J543" t="str">
        <f>_xlfn.CONCAT(Table_Query_from_OCE_REP4[[#This Row],[FMPORT]],"/",Table_Query_from_OCE_REP4[[#This Row],[TOPORT]])</f>
        <v>MIA/CTG</v>
      </c>
      <c r="K543" t="str">
        <f>_xlfn.CONCAT(Table_Query_from_OCE_REP4[[#This Row],[FM NAME]],"/",Table_Query_from_OCE_REP4[[#This Row],[TO NAME]])</f>
        <v>MIAMI, FLORIDA/CARTAGENA, COLOMBIA</v>
      </c>
      <c r="M543" t="s">
        <v>2319</v>
      </c>
      <c r="N543" t="s">
        <v>2320</v>
      </c>
      <c r="O543" t="s">
        <v>1700</v>
      </c>
    </row>
    <row r="544" spans="1:15" x14ac:dyDescent="0.35">
      <c r="A544" t="s">
        <v>3266</v>
      </c>
      <c r="B544" t="s">
        <v>3267</v>
      </c>
      <c r="C544" t="s">
        <v>462</v>
      </c>
      <c r="D544" s="17">
        <v>45629</v>
      </c>
      <c r="E544">
        <v>20</v>
      </c>
      <c r="F544" t="s">
        <v>26</v>
      </c>
      <c r="G544" t="str">
        <f>VLOOKUP(Table_Query_from_OCE_REP4[[#This Row],[FMPORT]],Table_Query_from_OCE_REP_1[],2,)</f>
        <v>MIAMI, FLORIDA</v>
      </c>
      <c r="H544" t="s">
        <v>26</v>
      </c>
      <c r="I544" t="str">
        <f>VLOOKUP(Table_Query_from_OCE_REP4[[#This Row],[TOPORT]],Table_Query_from_OCE_REP_1[[PCODE]:[PNAME]],2,)</f>
        <v>MIAMI, FLORIDA</v>
      </c>
      <c r="J544" t="str">
        <f>_xlfn.CONCAT(Table_Query_from_OCE_REP4[[#This Row],[FMPORT]],"/",Table_Query_from_OCE_REP4[[#This Row],[TOPORT]])</f>
        <v>MIA/MIA</v>
      </c>
      <c r="K544" t="str">
        <f>_xlfn.CONCAT(Table_Query_from_OCE_REP4[[#This Row],[FM NAME]],"/",Table_Query_from_OCE_REP4[[#This Row],[TO NAME]])</f>
        <v>MIAMI, FLORIDA/MIAMI, FLORIDA</v>
      </c>
      <c r="M544" t="s">
        <v>2321</v>
      </c>
      <c r="N544" t="s">
        <v>2322</v>
      </c>
      <c r="O544" t="s">
        <v>2323</v>
      </c>
    </row>
    <row r="545" spans="1:15" x14ac:dyDescent="0.35">
      <c r="A545" t="s">
        <v>3268</v>
      </c>
      <c r="B545" t="s">
        <v>3269</v>
      </c>
      <c r="C545" t="s">
        <v>462</v>
      </c>
      <c r="D545" s="17">
        <v>45639</v>
      </c>
      <c r="E545">
        <v>10</v>
      </c>
      <c r="F545" t="s">
        <v>1604</v>
      </c>
      <c r="G545" t="str">
        <f>VLOOKUP(Table_Query_from_OCE_REP4[[#This Row],[FMPORT]],Table_Query_from_OCE_REP_1[],2,)</f>
        <v>CARTAGENA, COLOMBIA</v>
      </c>
      <c r="H545" t="s">
        <v>26</v>
      </c>
      <c r="I545" t="str">
        <f>VLOOKUP(Table_Query_from_OCE_REP4[[#This Row],[TOPORT]],Table_Query_from_OCE_REP_1[[PCODE]:[PNAME]],2,)</f>
        <v>MIAMI, FLORIDA</v>
      </c>
      <c r="J545" t="str">
        <f>_xlfn.CONCAT(Table_Query_from_OCE_REP4[[#This Row],[FMPORT]],"/",Table_Query_from_OCE_REP4[[#This Row],[TOPORT]])</f>
        <v>CTG/MIA</v>
      </c>
      <c r="K545" t="str">
        <f>_xlfn.CONCAT(Table_Query_from_OCE_REP4[[#This Row],[FM NAME]],"/",Table_Query_from_OCE_REP4[[#This Row],[TO NAME]])</f>
        <v>CARTAGENA, COLOMBIA/MIAMI, FLORIDA</v>
      </c>
      <c r="M545" t="s">
        <v>2324</v>
      </c>
      <c r="N545" t="s">
        <v>2325</v>
      </c>
      <c r="O545" t="s">
        <v>1358</v>
      </c>
    </row>
    <row r="546" spans="1:15" x14ac:dyDescent="0.35">
      <c r="A546" t="s">
        <v>3270</v>
      </c>
      <c r="B546" t="s">
        <v>3271</v>
      </c>
      <c r="C546" t="s">
        <v>462</v>
      </c>
      <c r="D546" s="17">
        <v>45649</v>
      </c>
      <c r="E546">
        <v>16</v>
      </c>
      <c r="F546" t="s">
        <v>26</v>
      </c>
      <c r="G546" t="str">
        <f>VLOOKUP(Table_Query_from_OCE_REP4[[#This Row],[FMPORT]],Table_Query_from_OCE_REP_1[],2,)</f>
        <v>MIAMI, FLORIDA</v>
      </c>
      <c r="H546" t="s">
        <v>44</v>
      </c>
      <c r="I546" t="str">
        <f>VLOOKUP(Table_Query_from_OCE_REP4[[#This Row],[TOPORT]],Table_Query_from_OCE_REP_1[[PCODE]:[PNAME]],2,)</f>
        <v>LOS ANGELES, CALIFORNIA</v>
      </c>
      <c r="J546" t="str">
        <f>_xlfn.CONCAT(Table_Query_from_OCE_REP4[[#This Row],[FMPORT]],"/",Table_Query_from_OCE_REP4[[#This Row],[TOPORT]])</f>
        <v>MIA/LAX</v>
      </c>
      <c r="K546" t="str">
        <f>_xlfn.CONCAT(Table_Query_from_OCE_REP4[[#This Row],[FM NAME]],"/",Table_Query_from_OCE_REP4[[#This Row],[TO NAME]])</f>
        <v>MIAMI, FLORIDA/LOS ANGELES, CALIFORNIA</v>
      </c>
      <c r="M546" t="s">
        <v>2326</v>
      </c>
      <c r="N546" t="s">
        <v>2327</v>
      </c>
      <c r="O546" t="s">
        <v>1349</v>
      </c>
    </row>
    <row r="547" spans="1:15" x14ac:dyDescent="0.35">
      <c r="A547" t="s">
        <v>3839</v>
      </c>
      <c r="B547" t="s">
        <v>3840</v>
      </c>
      <c r="C547" t="s">
        <v>462</v>
      </c>
      <c r="D547" s="17">
        <v>45665</v>
      </c>
      <c r="E547">
        <v>18</v>
      </c>
      <c r="F547" t="s">
        <v>44</v>
      </c>
      <c r="G547" t="str">
        <f>VLOOKUP(Table_Query_from_OCE_REP4[[#This Row],[FMPORT]],Table_Query_from_OCE_REP_1[],2,)</f>
        <v>LOS ANGELES, CALIFORNIA</v>
      </c>
      <c r="H547" t="s">
        <v>36</v>
      </c>
      <c r="I547" t="str">
        <f>VLOOKUP(Table_Query_from_OCE_REP4[[#This Row],[TOPORT]],Table_Query_from_OCE_REP_1[[PCODE]:[PNAME]],2,)</f>
        <v>PAPEETE (TAHITI), FRENCH POLYNESIA</v>
      </c>
      <c r="J547" t="str">
        <f>_xlfn.CONCAT(Table_Query_from_OCE_REP4[[#This Row],[FMPORT]],"/",Table_Query_from_OCE_REP4[[#This Row],[TOPORT]])</f>
        <v>LAX/PPT</v>
      </c>
      <c r="K547" t="str">
        <f>_xlfn.CONCAT(Table_Query_from_OCE_REP4[[#This Row],[FM NAME]],"/",Table_Query_from_OCE_REP4[[#This Row],[TO NAME]])</f>
        <v>LOS ANGELES, CALIFORNIA/PAPEETE (TAHITI), FRENCH POLYNESIA</v>
      </c>
      <c r="M547" t="s">
        <v>2328</v>
      </c>
      <c r="N547" t="s">
        <v>2329</v>
      </c>
      <c r="O547" t="s">
        <v>1300</v>
      </c>
    </row>
    <row r="548" spans="1:15" x14ac:dyDescent="0.35">
      <c r="A548" t="s">
        <v>3841</v>
      </c>
      <c r="B548" t="s">
        <v>645</v>
      </c>
      <c r="C548" t="s">
        <v>462</v>
      </c>
      <c r="D548" s="17">
        <v>45683</v>
      </c>
      <c r="E548">
        <v>10</v>
      </c>
      <c r="F548" t="s">
        <v>36</v>
      </c>
      <c r="G548" t="str">
        <f>VLOOKUP(Table_Query_from_OCE_REP4[[#This Row],[FMPORT]],Table_Query_from_OCE_REP_1[],2,)</f>
        <v>PAPEETE (TAHITI), FRENCH POLYNESIA</v>
      </c>
      <c r="H548" t="s">
        <v>36</v>
      </c>
      <c r="I548" t="str">
        <f>VLOOKUP(Table_Query_from_OCE_REP4[[#This Row],[TOPORT]],Table_Query_from_OCE_REP_1[[PCODE]:[PNAME]],2,)</f>
        <v>PAPEETE (TAHITI), FRENCH POLYNESIA</v>
      </c>
      <c r="J548" t="str">
        <f>_xlfn.CONCAT(Table_Query_from_OCE_REP4[[#This Row],[FMPORT]],"/",Table_Query_from_OCE_REP4[[#This Row],[TOPORT]])</f>
        <v>PPT/PPT</v>
      </c>
      <c r="K548" t="str">
        <f>_xlfn.CONCAT(Table_Query_from_OCE_REP4[[#This Row],[FM NAME]],"/",Table_Query_from_OCE_REP4[[#This Row],[TO NAME]])</f>
        <v>PAPEETE (TAHITI), FRENCH POLYNESIA/PAPEETE (TAHITI), FRENCH POLYNESIA</v>
      </c>
      <c r="M548" t="s">
        <v>2330</v>
      </c>
      <c r="N548" t="s">
        <v>2331</v>
      </c>
      <c r="O548" t="s">
        <v>1320</v>
      </c>
    </row>
    <row r="549" spans="1:15" x14ac:dyDescent="0.35">
      <c r="A549" t="s">
        <v>3842</v>
      </c>
      <c r="B549" t="s">
        <v>645</v>
      </c>
      <c r="C549" t="s">
        <v>462</v>
      </c>
      <c r="D549" s="17">
        <v>45693</v>
      </c>
      <c r="E549">
        <v>10</v>
      </c>
      <c r="F549" t="s">
        <v>36</v>
      </c>
      <c r="G549" t="str">
        <f>VLOOKUP(Table_Query_from_OCE_REP4[[#This Row],[FMPORT]],Table_Query_from_OCE_REP_1[],2,)</f>
        <v>PAPEETE (TAHITI), FRENCH POLYNESIA</v>
      </c>
      <c r="H549" t="s">
        <v>36</v>
      </c>
      <c r="I549" t="str">
        <f>VLOOKUP(Table_Query_from_OCE_REP4[[#This Row],[TOPORT]],Table_Query_from_OCE_REP_1[[PCODE]:[PNAME]],2,)</f>
        <v>PAPEETE (TAHITI), FRENCH POLYNESIA</v>
      </c>
      <c r="J549" t="str">
        <f>_xlfn.CONCAT(Table_Query_from_OCE_REP4[[#This Row],[FMPORT]],"/",Table_Query_from_OCE_REP4[[#This Row],[TOPORT]])</f>
        <v>PPT/PPT</v>
      </c>
      <c r="K549" t="str">
        <f>_xlfn.CONCAT(Table_Query_from_OCE_REP4[[#This Row],[FM NAME]],"/",Table_Query_from_OCE_REP4[[#This Row],[TO NAME]])</f>
        <v>PAPEETE (TAHITI), FRENCH POLYNESIA/PAPEETE (TAHITI), FRENCH POLYNESIA</v>
      </c>
      <c r="M549" t="s">
        <v>2332</v>
      </c>
      <c r="N549" t="s">
        <v>2333</v>
      </c>
      <c r="O549" t="s">
        <v>1349</v>
      </c>
    </row>
    <row r="550" spans="1:15" x14ac:dyDescent="0.35">
      <c r="A550" t="s">
        <v>3843</v>
      </c>
      <c r="B550" t="s">
        <v>645</v>
      </c>
      <c r="C550" t="s">
        <v>462</v>
      </c>
      <c r="D550" s="17">
        <v>45703</v>
      </c>
      <c r="E550">
        <v>10</v>
      </c>
      <c r="F550" t="s">
        <v>36</v>
      </c>
      <c r="G550" t="str">
        <f>VLOOKUP(Table_Query_from_OCE_REP4[[#This Row],[FMPORT]],Table_Query_from_OCE_REP_1[],2,)</f>
        <v>PAPEETE (TAHITI), FRENCH POLYNESIA</v>
      </c>
      <c r="H550" t="s">
        <v>36</v>
      </c>
      <c r="I550" t="str">
        <f>VLOOKUP(Table_Query_from_OCE_REP4[[#This Row],[TOPORT]],Table_Query_from_OCE_REP_1[[PCODE]:[PNAME]],2,)</f>
        <v>PAPEETE (TAHITI), FRENCH POLYNESIA</v>
      </c>
      <c r="J550" t="str">
        <f>_xlfn.CONCAT(Table_Query_from_OCE_REP4[[#This Row],[FMPORT]],"/",Table_Query_from_OCE_REP4[[#This Row],[TOPORT]])</f>
        <v>PPT/PPT</v>
      </c>
      <c r="K550" t="str">
        <f>_xlfn.CONCAT(Table_Query_from_OCE_REP4[[#This Row],[FM NAME]],"/",Table_Query_from_OCE_REP4[[#This Row],[TO NAME]])</f>
        <v>PAPEETE (TAHITI), FRENCH POLYNESIA/PAPEETE (TAHITI), FRENCH POLYNESIA</v>
      </c>
      <c r="M550" t="s">
        <v>2334</v>
      </c>
      <c r="N550" t="s">
        <v>2335</v>
      </c>
      <c r="O550" t="s">
        <v>1403</v>
      </c>
    </row>
    <row r="551" spans="1:15" x14ac:dyDescent="0.35">
      <c r="A551" t="s">
        <v>3696</v>
      </c>
      <c r="B551" t="s">
        <v>645</v>
      </c>
      <c r="C551" t="s">
        <v>462</v>
      </c>
      <c r="D551" s="17">
        <v>45713</v>
      </c>
      <c r="E551">
        <v>10</v>
      </c>
      <c r="F551" t="s">
        <v>36</v>
      </c>
      <c r="G551" t="str">
        <f>VLOOKUP(Table_Query_from_OCE_REP4[[#This Row],[FMPORT]],Table_Query_from_OCE_REP_1[],2,)</f>
        <v>PAPEETE (TAHITI), FRENCH POLYNESIA</v>
      </c>
      <c r="H551" t="s">
        <v>36</v>
      </c>
      <c r="I551" t="str">
        <f>VLOOKUP(Table_Query_from_OCE_REP4[[#This Row],[TOPORT]],Table_Query_from_OCE_REP_1[[PCODE]:[PNAME]],2,)</f>
        <v>PAPEETE (TAHITI), FRENCH POLYNESIA</v>
      </c>
      <c r="J551" t="str">
        <f>_xlfn.CONCAT(Table_Query_from_OCE_REP4[[#This Row],[FMPORT]],"/",Table_Query_from_OCE_REP4[[#This Row],[TOPORT]])</f>
        <v>PPT/PPT</v>
      </c>
      <c r="K551" t="str">
        <f>_xlfn.CONCAT(Table_Query_from_OCE_REP4[[#This Row],[FM NAME]],"/",Table_Query_from_OCE_REP4[[#This Row],[TO NAME]])</f>
        <v>PAPEETE (TAHITI), FRENCH POLYNESIA/PAPEETE (TAHITI), FRENCH POLYNESIA</v>
      </c>
      <c r="M551" t="s">
        <v>2336</v>
      </c>
      <c r="N551" t="s">
        <v>2337</v>
      </c>
      <c r="O551" t="s">
        <v>1358</v>
      </c>
    </row>
    <row r="552" spans="1:15" x14ac:dyDescent="0.35">
      <c r="A552" t="s">
        <v>3697</v>
      </c>
      <c r="B552" t="s">
        <v>3844</v>
      </c>
      <c r="C552" t="s">
        <v>462</v>
      </c>
      <c r="D552" s="17">
        <v>45713</v>
      </c>
      <c r="E552">
        <v>28</v>
      </c>
      <c r="F552" t="s">
        <v>36</v>
      </c>
      <c r="G552" t="str">
        <f>VLOOKUP(Table_Query_from_OCE_REP4[[#This Row],[FMPORT]],Table_Query_from_OCE_REP_1[],2,)</f>
        <v>PAPEETE (TAHITI), FRENCH POLYNESIA</v>
      </c>
      <c r="H552" t="s">
        <v>35</v>
      </c>
      <c r="I552" t="str">
        <f>VLOOKUP(Table_Query_from_OCE_REP4[[#This Row],[TOPORT]],Table_Query_from_OCE_REP_1[[PCODE]:[PNAME]],2,)</f>
        <v>AUCKLAND, NEW ZEALAND</v>
      </c>
      <c r="J552" t="str">
        <f>_xlfn.CONCAT(Table_Query_from_OCE_REP4[[#This Row],[FMPORT]],"/",Table_Query_from_OCE_REP4[[#This Row],[TOPORT]])</f>
        <v>PPT/AKL</v>
      </c>
      <c r="K552" t="str">
        <f>_xlfn.CONCAT(Table_Query_from_OCE_REP4[[#This Row],[FM NAME]],"/",Table_Query_from_OCE_REP4[[#This Row],[TO NAME]])</f>
        <v>PAPEETE (TAHITI), FRENCH POLYNESIA/AUCKLAND, NEW ZEALAND</v>
      </c>
      <c r="M552" t="s">
        <v>2338</v>
      </c>
      <c r="N552" t="s">
        <v>2339</v>
      </c>
      <c r="O552" t="s">
        <v>1349</v>
      </c>
    </row>
    <row r="553" spans="1:15" x14ac:dyDescent="0.35">
      <c r="A553" t="s">
        <v>3698</v>
      </c>
      <c r="B553" t="s">
        <v>3845</v>
      </c>
      <c r="C553" t="s">
        <v>462</v>
      </c>
      <c r="D553" s="17">
        <v>45713</v>
      </c>
      <c r="E553">
        <v>50</v>
      </c>
      <c r="F553" t="s">
        <v>36</v>
      </c>
      <c r="G553" t="str">
        <f>VLOOKUP(Table_Query_from_OCE_REP4[[#This Row],[FMPORT]],Table_Query_from_OCE_REP_1[],2,)</f>
        <v>PAPEETE (TAHITI), FRENCH POLYNESIA</v>
      </c>
      <c r="H553" t="s">
        <v>32</v>
      </c>
      <c r="I553" t="str">
        <f>VLOOKUP(Table_Query_from_OCE_REP4[[#This Row],[TOPORT]],Table_Query_from_OCE_REP_1[[PCODE]:[PNAME]],2,)</f>
        <v>SINGAPORE, SINGAPORE</v>
      </c>
      <c r="J553" t="str">
        <f>_xlfn.CONCAT(Table_Query_from_OCE_REP4[[#This Row],[FMPORT]],"/",Table_Query_from_OCE_REP4[[#This Row],[TOPORT]])</f>
        <v>PPT/SIN</v>
      </c>
      <c r="K553" t="str">
        <f>_xlfn.CONCAT(Table_Query_from_OCE_REP4[[#This Row],[FM NAME]],"/",Table_Query_from_OCE_REP4[[#This Row],[TO NAME]])</f>
        <v>PAPEETE (TAHITI), FRENCH POLYNESIA/SINGAPORE, SINGAPORE</v>
      </c>
      <c r="M553" t="s">
        <v>73</v>
      </c>
      <c r="N553" t="s">
        <v>2340</v>
      </c>
      <c r="O553" t="s">
        <v>1320</v>
      </c>
    </row>
    <row r="554" spans="1:15" x14ac:dyDescent="0.35">
      <c r="A554" t="s">
        <v>3699</v>
      </c>
      <c r="B554" t="s">
        <v>3846</v>
      </c>
      <c r="C554" t="s">
        <v>462</v>
      </c>
      <c r="D554" s="17">
        <v>45713</v>
      </c>
      <c r="E554">
        <v>85</v>
      </c>
      <c r="F554" t="s">
        <v>36</v>
      </c>
      <c r="G554" t="str">
        <f>VLOOKUP(Table_Query_from_OCE_REP4[[#This Row],[FMPORT]],Table_Query_from_OCE_REP_1[],2,)</f>
        <v>PAPEETE (TAHITI), FRENCH POLYNESIA</v>
      </c>
      <c r="H554" t="s">
        <v>46</v>
      </c>
      <c r="I554" t="str">
        <f>VLOOKUP(Table_Query_from_OCE_REP4[[#This Row],[TOPORT]],Table_Query_from_OCE_REP_1[[PCODE]:[PNAME]],2,)</f>
        <v>CAPE TOWN, SOUTH AFRICA</v>
      </c>
      <c r="J554" t="str">
        <f>_xlfn.CONCAT(Table_Query_from_OCE_REP4[[#This Row],[FMPORT]],"/",Table_Query_from_OCE_REP4[[#This Row],[TOPORT]])</f>
        <v>PPT/CPT</v>
      </c>
      <c r="K554" t="str">
        <f>_xlfn.CONCAT(Table_Query_from_OCE_REP4[[#This Row],[FM NAME]],"/",Table_Query_from_OCE_REP4[[#This Row],[TO NAME]])</f>
        <v>PAPEETE (TAHITI), FRENCH POLYNESIA/CAPE TOWN, SOUTH AFRICA</v>
      </c>
      <c r="M554" t="s">
        <v>2341</v>
      </c>
      <c r="N554" t="s">
        <v>2342</v>
      </c>
      <c r="O554" t="s">
        <v>1300</v>
      </c>
    </row>
    <row r="555" spans="1:15" x14ac:dyDescent="0.35">
      <c r="A555" t="s">
        <v>3700</v>
      </c>
      <c r="B555" t="s">
        <v>3701</v>
      </c>
      <c r="C555" t="s">
        <v>462</v>
      </c>
      <c r="D555" s="17">
        <v>45713</v>
      </c>
      <c r="E555">
        <v>111</v>
      </c>
      <c r="F555" t="s">
        <v>36</v>
      </c>
      <c r="G555" t="str">
        <f>VLOOKUP(Table_Query_from_OCE_REP4[[#This Row],[FMPORT]],Table_Query_from_OCE_REP_1[],2,)</f>
        <v>PAPEETE (TAHITI), FRENCH POLYNESIA</v>
      </c>
      <c r="H555" t="s">
        <v>49</v>
      </c>
      <c r="I555" t="str">
        <f>VLOOKUP(Table_Query_from_OCE_REP4[[#This Row],[TOPORT]],Table_Query_from_OCE_REP_1[[PCODE]:[PNAME]],2,)</f>
        <v>BARCELONA, SPAIN</v>
      </c>
      <c r="J555" t="str">
        <f>_xlfn.CONCAT(Table_Query_from_OCE_REP4[[#This Row],[FMPORT]],"/",Table_Query_from_OCE_REP4[[#This Row],[TOPORT]])</f>
        <v>PPT/BCN</v>
      </c>
      <c r="K555" t="str">
        <f>_xlfn.CONCAT(Table_Query_from_OCE_REP4[[#This Row],[FM NAME]],"/",Table_Query_from_OCE_REP4[[#This Row],[TO NAME]])</f>
        <v>PAPEETE (TAHITI), FRENCH POLYNESIA/BARCELONA, SPAIN</v>
      </c>
      <c r="M555" t="s">
        <v>2343</v>
      </c>
      <c r="N555" t="s">
        <v>2344</v>
      </c>
      <c r="O555" t="s">
        <v>7</v>
      </c>
    </row>
    <row r="556" spans="1:15" x14ac:dyDescent="0.35">
      <c r="A556" t="s">
        <v>3702</v>
      </c>
      <c r="B556" t="s">
        <v>3847</v>
      </c>
      <c r="C556" t="s">
        <v>462</v>
      </c>
      <c r="D556" s="17">
        <v>45723</v>
      </c>
      <c r="E556">
        <v>18</v>
      </c>
      <c r="F556" t="s">
        <v>36</v>
      </c>
      <c r="G556" t="str">
        <f>VLOOKUP(Table_Query_from_OCE_REP4[[#This Row],[FMPORT]],Table_Query_from_OCE_REP_1[],2,)</f>
        <v>PAPEETE (TAHITI), FRENCH POLYNESIA</v>
      </c>
      <c r="H556" t="s">
        <v>35</v>
      </c>
      <c r="I556" t="str">
        <f>VLOOKUP(Table_Query_from_OCE_REP4[[#This Row],[TOPORT]],Table_Query_from_OCE_REP_1[[PCODE]:[PNAME]],2,)</f>
        <v>AUCKLAND, NEW ZEALAND</v>
      </c>
      <c r="J556" t="str">
        <f>_xlfn.CONCAT(Table_Query_from_OCE_REP4[[#This Row],[FMPORT]],"/",Table_Query_from_OCE_REP4[[#This Row],[TOPORT]])</f>
        <v>PPT/AKL</v>
      </c>
      <c r="K556" t="str">
        <f>_xlfn.CONCAT(Table_Query_from_OCE_REP4[[#This Row],[FM NAME]],"/",Table_Query_from_OCE_REP4[[#This Row],[TO NAME]])</f>
        <v>PAPEETE (TAHITI), FRENCH POLYNESIA/AUCKLAND, NEW ZEALAND</v>
      </c>
      <c r="M556" t="s">
        <v>2345</v>
      </c>
      <c r="N556" t="s">
        <v>2346</v>
      </c>
      <c r="O556" t="s">
        <v>1700</v>
      </c>
    </row>
    <row r="557" spans="1:15" x14ac:dyDescent="0.35">
      <c r="A557" t="s">
        <v>3703</v>
      </c>
      <c r="B557" t="s">
        <v>3848</v>
      </c>
      <c r="C557" t="s">
        <v>462</v>
      </c>
      <c r="D557" s="17">
        <v>45723</v>
      </c>
      <c r="E557">
        <v>40</v>
      </c>
      <c r="F557" t="s">
        <v>36</v>
      </c>
      <c r="G557" t="str">
        <f>VLOOKUP(Table_Query_from_OCE_REP4[[#This Row],[FMPORT]],Table_Query_from_OCE_REP_1[],2,)</f>
        <v>PAPEETE (TAHITI), FRENCH POLYNESIA</v>
      </c>
      <c r="H557" t="s">
        <v>32</v>
      </c>
      <c r="I557" t="str">
        <f>VLOOKUP(Table_Query_from_OCE_REP4[[#This Row],[TOPORT]],Table_Query_from_OCE_REP_1[[PCODE]:[PNAME]],2,)</f>
        <v>SINGAPORE, SINGAPORE</v>
      </c>
      <c r="J557" t="str">
        <f>_xlfn.CONCAT(Table_Query_from_OCE_REP4[[#This Row],[FMPORT]],"/",Table_Query_from_OCE_REP4[[#This Row],[TOPORT]])</f>
        <v>PPT/SIN</v>
      </c>
      <c r="K557" t="str">
        <f>_xlfn.CONCAT(Table_Query_from_OCE_REP4[[#This Row],[FM NAME]],"/",Table_Query_from_OCE_REP4[[#This Row],[TO NAME]])</f>
        <v>PAPEETE (TAHITI), FRENCH POLYNESIA/SINGAPORE, SINGAPORE</v>
      </c>
      <c r="M557" t="s">
        <v>2347</v>
      </c>
      <c r="N557" t="s">
        <v>2348</v>
      </c>
      <c r="O557" t="s">
        <v>28</v>
      </c>
    </row>
    <row r="558" spans="1:15" x14ac:dyDescent="0.35">
      <c r="A558" t="s">
        <v>3704</v>
      </c>
      <c r="B558" t="s">
        <v>3849</v>
      </c>
      <c r="C558" t="s">
        <v>462</v>
      </c>
      <c r="D558" s="17">
        <v>45723</v>
      </c>
      <c r="E558">
        <v>75</v>
      </c>
      <c r="F558" t="s">
        <v>36</v>
      </c>
      <c r="G558" t="str">
        <f>VLOOKUP(Table_Query_from_OCE_REP4[[#This Row],[FMPORT]],Table_Query_from_OCE_REP_1[],2,)</f>
        <v>PAPEETE (TAHITI), FRENCH POLYNESIA</v>
      </c>
      <c r="H558" t="s">
        <v>46</v>
      </c>
      <c r="I558" t="str">
        <f>VLOOKUP(Table_Query_from_OCE_REP4[[#This Row],[TOPORT]],Table_Query_from_OCE_REP_1[[PCODE]:[PNAME]],2,)</f>
        <v>CAPE TOWN, SOUTH AFRICA</v>
      </c>
      <c r="J558" t="str">
        <f>_xlfn.CONCAT(Table_Query_from_OCE_REP4[[#This Row],[FMPORT]],"/",Table_Query_from_OCE_REP4[[#This Row],[TOPORT]])</f>
        <v>PPT/CPT</v>
      </c>
      <c r="K558" t="str">
        <f>_xlfn.CONCAT(Table_Query_from_OCE_REP4[[#This Row],[FM NAME]],"/",Table_Query_from_OCE_REP4[[#This Row],[TO NAME]])</f>
        <v>PAPEETE (TAHITI), FRENCH POLYNESIA/CAPE TOWN, SOUTH AFRICA</v>
      </c>
      <c r="M558" t="s">
        <v>2349</v>
      </c>
      <c r="N558" t="s">
        <v>2350</v>
      </c>
      <c r="O558" t="s">
        <v>2351</v>
      </c>
    </row>
    <row r="559" spans="1:15" x14ac:dyDescent="0.35">
      <c r="A559" t="s">
        <v>3705</v>
      </c>
      <c r="B559" t="s">
        <v>3850</v>
      </c>
      <c r="C559" t="s">
        <v>462</v>
      </c>
      <c r="D559" s="17">
        <v>45742</v>
      </c>
      <c r="E559">
        <v>22</v>
      </c>
      <c r="F559" t="s">
        <v>35</v>
      </c>
      <c r="G559" t="str">
        <f>VLOOKUP(Table_Query_from_OCE_REP4[[#This Row],[FMPORT]],Table_Query_from_OCE_REP_1[],2,)</f>
        <v>AUCKLAND, NEW ZEALAND</v>
      </c>
      <c r="H559" t="s">
        <v>32</v>
      </c>
      <c r="I559" t="str">
        <f>VLOOKUP(Table_Query_from_OCE_REP4[[#This Row],[TOPORT]],Table_Query_from_OCE_REP_1[[PCODE]:[PNAME]],2,)</f>
        <v>SINGAPORE, SINGAPORE</v>
      </c>
      <c r="J559" t="str">
        <f>_xlfn.CONCAT(Table_Query_from_OCE_REP4[[#This Row],[FMPORT]],"/",Table_Query_from_OCE_REP4[[#This Row],[TOPORT]])</f>
        <v>AKL/SIN</v>
      </c>
      <c r="K559" t="str">
        <f>_xlfn.CONCAT(Table_Query_from_OCE_REP4[[#This Row],[FM NAME]],"/",Table_Query_from_OCE_REP4[[#This Row],[TO NAME]])</f>
        <v>AUCKLAND, NEW ZEALAND/SINGAPORE, SINGAPORE</v>
      </c>
      <c r="M559" t="s">
        <v>2352</v>
      </c>
      <c r="N559" t="s">
        <v>2353</v>
      </c>
      <c r="O559" t="s">
        <v>1281</v>
      </c>
    </row>
    <row r="560" spans="1:15" x14ac:dyDescent="0.35">
      <c r="A560" t="s">
        <v>3706</v>
      </c>
      <c r="B560" t="s">
        <v>3851</v>
      </c>
      <c r="C560" t="s">
        <v>462</v>
      </c>
      <c r="D560" s="17">
        <v>45764</v>
      </c>
      <c r="E560">
        <v>35</v>
      </c>
      <c r="F560" t="s">
        <v>32</v>
      </c>
      <c r="G560" t="str">
        <f>VLOOKUP(Table_Query_from_OCE_REP4[[#This Row],[FMPORT]],Table_Query_from_OCE_REP_1[],2,)</f>
        <v>SINGAPORE, SINGAPORE</v>
      </c>
      <c r="H560" t="s">
        <v>46</v>
      </c>
      <c r="I560" t="str">
        <f>VLOOKUP(Table_Query_from_OCE_REP4[[#This Row],[TOPORT]],Table_Query_from_OCE_REP_1[[PCODE]:[PNAME]],2,)</f>
        <v>CAPE TOWN, SOUTH AFRICA</v>
      </c>
      <c r="J560" t="str">
        <f>_xlfn.CONCAT(Table_Query_from_OCE_REP4[[#This Row],[FMPORT]],"/",Table_Query_from_OCE_REP4[[#This Row],[TOPORT]])</f>
        <v>SIN/CPT</v>
      </c>
      <c r="K560" t="str">
        <f>_xlfn.CONCAT(Table_Query_from_OCE_REP4[[#This Row],[FM NAME]],"/",Table_Query_from_OCE_REP4[[#This Row],[TO NAME]])</f>
        <v>SINGAPORE, SINGAPORE/CAPE TOWN, SOUTH AFRICA</v>
      </c>
      <c r="M560" t="s">
        <v>2354</v>
      </c>
      <c r="N560" t="s">
        <v>2355</v>
      </c>
      <c r="O560" t="s">
        <v>1284</v>
      </c>
    </row>
    <row r="561" spans="1:15" x14ac:dyDescent="0.35">
      <c r="A561" t="s">
        <v>3707</v>
      </c>
      <c r="B561" t="s">
        <v>3852</v>
      </c>
      <c r="C561" t="s">
        <v>462</v>
      </c>
      <c r="D561" s="17">
        <v>45764</v>
      </c>
      <c r="E561">
        <v>61</v>
      </c>
      <c r="F561" t="s">
        <v>32</v>
      </c>
      <c r="G561" t="str">
        <f>VLOOKUP(Table_Query_from_OCE_REP4[[#This Row],[FMPORT]],Table_Query_from_OCE_REP_1[],2,)</f>
        <v>SINGAPORE, SINGAPORE</v>
      </c>
      <c r="H561" t="s">
        <v>49</v>
      </c>
      <c r="I561" t="str">
        <f>VLOOKUP(Table_Query_from_OCE_REP4[[#This Row],[TOPORT]],Table_Query_from_OCE_REP_1[[PCODE]:[PNAME]],2,)</f>
        <v>BARCELONA, SPAIN</v>
      </c>
      <c r="J561" t="str">
        <f>_xlfn.CONCAT(Table_Query_from_OCE_REP4[[#This Row],[FMPORT]],"/",Table_Query_from_OCE_REP4[[#This Row],[TOPORT]])</f>
        <v>SIN/BCN</v>
      </c>
      <c r="K561" t="str">
        <f>_xlfn.CONCAT(Table_Query_from_OCE_REP4[[#This Row],[FM NAME]],"/",Table_Query_from_OCE_REP4[[#This Row],[TO NAME]])</f>
        <v>SINGAPORE, SINGAPORE/BARCELONA, SPAIN</v>
      </c>
      <c r="M561" t="s">
        <v>2356</v>
      </c>
      <c r="N561" t="s">
        <v>2978</v>
      </c>
      <c r="O561" t="s">
        <v>1346</v>
      </c>
    </row>
    <row r="562" spans="1:15" x14ac:dyDescent="0.35">
      <c r="A562" t="s">
        <v>3708</v>
      </c>
      <c r="B562" t="s">
        <v>3853</v>
      </c>
      <c r="C562" t="s">
        <v>462</v>
      </c>
      <c r="D562" s="17">
        <v>45764</v>
      </c>
      <c r="E562">
        <v>71</v>
      </c>
      <c r="F562" t="s">
        <v>32</v>
      </c>
      <c r="G562" t="str">
        <f>VLOOKUP(Table_Query_from_OCE_REP4[[#This Row],[FMPORT]],Table_Query_from_OCE_REP_1[],2,)</f>
        <v>SINGAPORE, SINGAPORE</v>
      </c>
      <c r="H562" t="s">
        <v>58</v>
      </c>
      <c r="I562" t="str">
        <f>VLOOKUP(Table_Query_from_OCE_REP4[[#This Row],[TOPORT]],Table_Query_from_OCE_REP_1[[PCODE]:[PNAME]],2,)</f>
        <v>MONTE CARLO, MONACO</v>
      </c>
      <c r="J562" t="str">
        <f>_xlfn.CONCAT(Table_Query_from_OCE_REP4[[#This Row],[FMPORT]],"/",Table_Query_from_OCE_REP4[[#This Row],[TOPORT]])</f>
        <v>SIN/MCM</v>
      </c>
      <c r="K562" t="str">
        <f>_xlfn.CONCAT(Table_Query_from_OCE_REP4[[#This Row],[FM NAME]],"/",Table_Query_from_OCE_REP4[[#This Row],[TO NAME]])</f>
        <v>SINGAPORE, SINGAPORE/MONTE CARLO, MONACO</v>
      </c>
      <c r="M562" t="s">
        <v>2358</v>
      </c>
      <c r="N562" t="s">
        <v>2359</v>
      </c>
      <c r="O562" t="s">
        <v>2105</v>
      </c>
    </row>
    <row r="563" spans="1:15" x14ac:dyDescent="0.35">
      <c r="A563" t="s">
        <v>3709</v>
      </c>
      <c r="B563" t="s">
        <v>3854</v>
      </c>
      <c r="C563" t="s">
        <v>462</v>
      </c>
      <c r="D563" s="17">
        <v>45799</v>
      </c>
      <c r="E563">
        <v>26</v>
      </c>
      <c r="F563" t="s">
        <v>46</v>
      </c>
      <c r="G563" t="str">
        <f>VLOOKUP(Table_Query_from_OCE_REP4[[#This Row],[FMPORT]],Table_Query_from_OCE_REP_1[],2,)</f>
        <v>CAPE TOWN, SOUTH AFRICA</v>
      </c>
      <c r="H563" t="s">
        <v>49</v>
      </c>
      <c r="I563" t="str">
        <f>VLOOKUP(Table_Query_from_OCE_REP4[[#This Row],[TOPORT]],Table_Query_from_OCE_REP_1[[PCODE]:[PNAME]],2,)</f>
        <v>BARCELONA, SPAIN</v>
      </c>
      <c r="J563" t="str">
        <f>_xlfn.CONCAT(Table_Query_from_OCE_REP4[[#This Row],[FMPORT]],"/",Table_Query_from_OCE_REP4[[#This Row],[TOPORT]])</f>
        <v>CPT/BCN</v>
      </c>
      <c r="K563" t="str">
        <f>_xlfn.CONCAT(Table_Query_from_OCE_REP4[[#This Row],[FM NAME]],"/",Table_Query_from_OCE_REP4[[#This Row],[TO NAME]])</f>
        <v>CAPE TOWN, SOUTH AFRICA/BARCELONA, SPAIN</v>
      </c>
      <c r="M563" t="s">
        <v>2360</v>
      </c>
      <c r="N563" t="s">
        <v>2361</v>
      </c>
      <c r="O563" t="s">
        <v>1281</v>
      </c>
    </row>
    <row r="564" spans="1:15" x14ac:dyDescent="0.35">
      <c r="A564" t="s">
        <v>3710</v>
      </c>
      <c r="B564" t="s">
        <v>3855</v>
      </c>
      <c r="C564" t="s">
        <v>462</v>
      </c>
      <c r="D564" s="17">
        <v>45825</v>
      </c>
      <c r="E564">
        <v>10</v>
      </c>
      <c r="F564" t="s">
        <v>49</v>
      </c>
      <c r="G564" t="str">
        <f>VLOOKUP(Table_Query_from_OCE_REP4[[#This Row],[FMPORT]],Table_Query_from_OCE_REP_1[],2,)</f>
        <v>BARCELONA, SPAIN</v>
      </c>
      <c r="H564" t="s">
        <v>58</v>
      </c>
      <c r="I564" t="str">
        <f>VLOOKUP(Table_Query_from_OCE_REP4[[#This Row],[TOPORT]],Table_Query_from_OCE_REP_1[[PCODE]:[PNAME]],2,)</f>
        <v>MONTE CARLO, MONACO</v>
      </c>
      <c r="J564" t="str">
        <f>_xlfn.CONCAT(Table_Query_from_OCE_REP4[[#This Row],[FMPORT]],"/",Table_Query_from_OCE_REP4[[#This Row],[TOPORT]])</f>
        <v>BCN/MCM</v>
      </c>
      <c r="K564" t="str">
        <f>_xlfn.CONCAT(Table_Query_from_OCE_REP4[[#This Row],[FM NAME]],"/",Table_Query_from_OCE_REP4[[#This Row],[TO NAME]])</f>
        <v>BARCELONA, SPAIN/MONTE CARLO, MONACO</v>
      </c>
      <c r="M564" t="s">
        <v>2362</v>
      </c>
      <c r="N564" t="s">
        <v>2363</v>
      </c>
      <c r="O564" t="s">
        <v>1379</v>
      </c>
    </row>
    <row r="565" spans="1:15" x14ac:dyDescent="0.35">
      <c r="A565" t="s">
        <v>4229</v>
      </c>
      <c r="B565" t="s">
        <v>4230</v>
      </c>
      <c r="C565" t="s">
        <v>462</v>
      </c>
      <c r="D565" s="17">
        <v>45835</v>
      </c>
      <c r="E565">
        <v>10</v>
      </c>
      <c r="F565" t="s">
        <v>58</v>
      </c>
      <c r="G565" t="str">
        <f>VLOOKUP(Table_Query_from_OCE_REP4[[#This Row],[FMPORT]],Table_Query_from_OCE_REP_1[],2,)</f>
        <v>MONTE CARLO, MONACO</v>
      </c>
      <c r="H565" t="s">
        <v>48</v>
      </c>
      <c r="I565" t="str">
        <f>VLOOKUP(Table_Query_from_OCE_REP4[[#This Row],[TOPORT]],Table_Query_from_OCE_REP_1[[PCODE]:[PNAME]],2,)</f>
        <v>ROME (CIVITAVECCHIA), ITALY</v>
      </c>
      <c r="J565" t="str">
        <f>_xlfn.CONCAT(Table_Query_from_OCE_REP4[[#This Row],[FMPORT]],"/",Table_Query_from_OCE_REP4[[#This Row],[TOPORT]])</f>
        <v>MCM/CIV</v>
      </c>
      <c r="K565" t="str">
        <f>_xlfn.CONCAT(Table_Query_from_OCE_REP4[[#This Row],[FM NAME]],"/",Table_Query_from_OCE_REP4[[#This Row],[TO NAME]])</f>
        <v>MONTE CARLO, MONACO/ROME (CIVITAVECCHIA), ITALY</v>
      </c>
      <c r="M565" t="s">
        <v>2364</v>
      </c>
      <c r="N565" t="s">
        <v>2365</v>
      </c>
      <c r="O565" t="s">
        <v>1379</v>
      </c>
    </row>
    <row r="566" spans="1:15" x14ac:dyDescent="0.35">
      <c r="A566" t="s">
        <v>4231</v>
      </c>
      <c r="B566" t="s">
        <v>4232</v>
      </c>
      <c r="C566" t="s">
        <v>462</v>
      </c>
      <c r="D566" s="17">
        <v>45845</v>
      </c>
      <c r="E566">
        <v>10</v>
      </c>
      <c r="F566" t="s">
        <v>48</v>
      </c>
      <c r="G566" t="str">
        <f>VLOOKUP(Table_Query_from_OCE_REP4[[#This Row],[FMPORT]],Table_Query_from_OCE_REP_1[],2,)</f>
        <v>ROME (CIVITAVECCHIA), ITALY</v>
      </c>
      <c r="H566" t="s">
        <v>55</v>
      </c>
      <c r="I566" t="str">
        <f>VLOOKUP(Table_Query_from_OCE_REP4[[#This Row],[TOPORT]],Table_Query_from_OCE_REP_1[[PCODE]:[PNAME]],2,)</f>
        <v>VENICE, ITALY</v>
      </c>
      <c r="J566" t="str">
        <f>_xlfn.CONCAT(Table_Query_from_OCE_REP4[[#This Row],[FMPORT]],"/",Table_Query_from_OCE_REP4[[#This Row],[TOPORT]])</f>
        <v>CIV/VCE</v>
      </c>
      <c r="K566" t="str">
        <f>_xlfn.CONCAT(Table_Query_from_OCE_REP4[[#This Row],[FM NAME]],"/",Table_Query_from_OCE_REP4[[#This Row],[TO NAME]])</f>
        <v>ROME (CIVITAVECCHIA), ITALY/VENICE, ITALY</v>
      </c>
      <c r="M566" t="s">
        <v>2366</v>
      </c>
      <c r="N566" t="s">
        <v>2367</v>
      </c>
      <c r="O566" t="s">
        <v>1281</v>
      </c>
    </row>
    <row r="567" spans="1:15" x14ac:dyDescent="0.35">
      <c r="A567" t="s">
        <v>4233</v>
      </c>
      <c r="B567" t="s">
        <v>4234</v>
      </c>
      <c r="C567" t="s">
        <v>462</v>
      </c>
      <c r="D567" s="17">
        <v>45845</v>
      </c>
      <c r="E567">
        <v>20</v>
      </c>
      <c r="F567" t="s">
        <v>48</v>
      </c>
      <c r="G567" t="str">
        <f>VLOOKUP(Table_Query_from_OCE_REP4[[#This Row],[FMPORT]],Table_Query_from_OCE_REP_1[],2,)</f>
        <v>ROME (CIVITAVECCHIA), ITALY</v>
      </c>
      <c r="H567" t="s">
        <v>411</v>
      </c>
      <c r="I567" t="str">
        <f>VLOOKUP(Table_Query_from_OCE_REP4[[#This Row],[TOPORT]],Table_Query_from_OCE_REP_1[[PCODE]:[PNAME]],2,)</f>
        <v>ISTANBUL, TURKEY</v>
      </c>
      <c r="J567" t="str">
        <f>_xlfn.CONCAT(Table_Query_from_OCE_REP4[[#This Row],[FMPORT]],"/",Table_Query_from_OCE_REP4[[#This Row],[TOPORT]])</f>
        <v>CIV/IST</v>
      </c>
      <c r="K567" t="str">
        <f>_xlfn.CONCAT(Table_Query_from_OCE_REP4[[#This Row],[FM NAME]],"/",Table_Query_from_OCE_REP4[[#This Row],[TO NAME]])</f>
        <v>ROME (CIVITAVECCHIA), ITALY/ISTANBUL, TURKEY</v>
      </c>
      <c r="M567" t="s">
        <v>2368</v>
      </c>
      <c r="N567" t="s">
        <v>2369</v>
      </c>
      <c r="O567" t="s">
        <v>1382</v>
      </c>
    </row>
    <row r="568" spans="1:15" x14ac:dyDescent="0.35">
      <c r="A568" t="s">
        <v>4235</v>
      </c>
      <c r="B568" t="s">
        <v>4236</v>
      </c>
      <c r="C568" t="s">
        <v>462</v>
      </c>
      <c r="D568" s="17">
        <v>45845</v>
      </c>
      <c r="E568">
        <v>46</v>
      </c>
      <c r="F568" t="s">
        <v>48</v>
      </c>
      <c r="G568" t="str">
        <f>VLOOKUP(Table_Query_from_OCE_REP4[[#This Row],[FMPORT]],Table_Query_from_OCE_REP_1[],2,)</f>
        <v>ROME (CIVITAVECCHIA), ITALY</v>
      </c>
      <c r="H568" t="s">
        <v>48</v>
      </c>
      <c r="I568" t="str">
        <f>VLOOKUP(Table_Query_from_OCE_REP4[[#This Row],[TOPORT]],Table_Query_from_OCE_REP_1[[PCODE]:[PNAME]],2,)</f>
        <v>ROME (CIVITAVECCHIA), ITALY</v>
      </c>
      <c r="J568" t="str">
        <f>_xlfn.CONCAT(Table_Query_from_OCE_REP4[[#This Row],[FMPORT]],"/",Table_Query_from_OCE_REP4[[#This Row],[TOPORT]])</f>
        <v>CIV/CIV</v>
      </c>
      <c r="K568" t="str">
        <f>_xlfn.CONCAT(Table_Query_from_OCE_REP4[[#This Row],[FM NAME]],"/",Table_Query_from_OCE_REP4[[#This Row],[TO NAME]])</f>
        <v>ROME (CIVITAVECCHIA), ITALY/ROME (CIVITAVECCHIA), ITALY</v>
      </c>
      <c r="M568" t="s">
        <v>2370</v>
      </c>
      <c r="N568" t="s">
        <v>2371</v>
      </c>
      <c r="O568" t="s">
        <v>1267</v>
      </c>
    </row>
    <row r="569" spans="1:15" x14ac:dyDescent="0.35">
      <c r="A569" t="s">
        <v>4237</v>
      </c>
      <c r="B569" t="s">
        <v>4238</v>
      </c>
      <c r="C569" t="s">
        <v>462</v>
      </c>
      <c r="D569" s="17">
        <v>45855</v>
      </c>
      <c r="E569">
        <v>10</v>
      </c>
      <c r="F569" t="s">
        <v>55</v>
      </c>
      <c r="G569" t="str">
        <f>VLOOKUP(Table_Query_from_OCE_REP4[[#This Row],[FMPORT]],Table_Query_from_OCE_REP_1[],2,)</f>
        <v>VENICE, ITALY</v>
      </c>
      <c r="H569" t="s">
        <v>411</v>
      </c>
      <c r="I569" t="str">
        <f>VLOOKUP(Table_Query_from_OCE_REP4[[#This Row],[TOPORT]],Table_Query_from_OCE_REP_1[[PCODE]:[PNAME]],2,)</f>
        <v>ISTANBUL, TURKEY</v>
      </c>
      <c r="J569" t="str">
        <f>_xlfn.CONCAT(Table_Query_from_OCE_REP4[[#This Row],[FMPORT]],"/",Table_Query_from_OCE_REP4[[#This Row],[TOPORT]])</f>
        <v>VCE/IST</v>
      </c>
      <c r="K569" t="str">
        <f>_xlfn.CONCAT(Table_Query_from_OCE_REP4[[#This Row],[FM NAME]],"/",Table_Query_from_OCE_REP4[[#This Row],[TO NAME]])</f>
        <v>VENICE, ITALY/ISTANBUL, TURKEY</v>
      </c>
      <c r="M569" t="s">
        <v>2372</v>
      </c>
      <c r="N569" t="s">
        <v>2373</v>
      </c>
      <c r="O569" t="s">
        <v>2066</v>
      </c>
    </row>
    <row r="570" spans="1:15" x14ac:dyDescent="0.35">
      <c r="A570" t="s">
        <v>4239</v>
      </c>
      <c r="B570" t="s">
        <v>4240</v>
      </c>
      <c r="C570" t="s">
        <v>462</v>
      </c>
      <c r="D570" s="17">
        <v>45855</v>
      </c>
      <c r="E570">
        <v>36</v>
      </c>
      <c r="F570" t="s">
        <v>55</v>
      </c>
      <c r="G570" t="str">
        <f>VLOOKUP(Table_Query_from_OCE_REP4[[#This Row],[FMPORT]],Table_Query_from_OCE_REP_1[],2,)</f>
        <v>VENICE, ITALY</v>
      </c>
      <c r="H570" t="s">
        <v>48</v>
      </c>
      <c r="I570" t="str">
        <f>VLOOKUP(Table_Query_from_OCE_REP4[[#This Row],[TOPORT]],Table_Query_from_OCE_REP_1[[PCODE]:[PNAME]],2,)</f>
        <v>ROME (CIVITAVECCHIA), ITALY</v>
      </c>
      <c r="J570" t="str">
        <f>_xlfn.CONCAT(Table_Query_from_OCE_REP4[[#This Row],[FMPORT]],"/",Table_Query_from_OCE_REP4[[#This Row],[TOPORT]])</f>
        <v>VCE/CIV</v>
      </c>
      <c r="K570" t="str">
        <f>_xlfn.CONCAT(Table_Query_from_OCE_REP4[[#This Row],[FM NAME]],"/",Table_Query_from_OCE_REP4[[#This Row],[TO NAME]])</f>
        <v>VENICE, ITALY/ROME (CIVITAVECCHIA), ITALY</v>
      </c>
      <c r="M570" t="s">
        <v>294</v>
      </c>
      <c r="N570" t="s">
        <v>2357</v>
      </c>
      <c r="O570" t="s">
        <v>1346</v>
      </c>
    </row>
    <row r="571" spans="1:15" x14ac:dyDescent="0.35">
      <c r="A571" t="s">
        <v>4241</v>
      </c>
      <c r="B571" t="s">
        <v>4242</v>
      </c>
      <c r="C571" t="s">
        <v>462</v>
      </c>
      <c r="D571" s="17">
        <v>45865</v>
      </c>
      <c r="E571">
        <v>12</v>
      </c>
      <c r="F571" t="s">
        <v>411</v>
      </c>
      <c r="G571" t="str">
        <f>VLOOKUP(Table_Query_from_OCE_REP4[[#This Row],[FMPORT]],Table_Query_from_OCE_REP_1[],2,)</f>
        <v>ISTANBUL, TURKEY</v>
      </c>
      <c r="H571" t="s">
        <v>529</v>
      </c>
      <c r="I571" t="str">
        <f>VLOOKUP(Table_Query_from_OCE_REP4[[#This Row],[TOPORT]],Table_Query_from_OCE_REP_1[[PCODE]:[PNAME]],2,)</f>
        <v>JERUSALEM (HAIFA), ISRAEL</v>
      </c>
      <c r="J571" t="str">
        <f>_xlfn.CONCAT(Table_Query_from_OCE_REP4[[#This Row],[FMPORT]],"/",Table_Query_from_OCE_REP4[[#This Row],[TOPORT]])</f>
        <v>IST/HFA</v>
      </c>
      <c r="K571" t="str">
        <f>_xlfn.CONCAT(Table_Query_from_OCE_REP4[[#This Row],[FM NAME]],"/",Table_Query_from_OCE_REP4[[#This Row],[TO NAME]])</f>
        <v>ISTANBUL, TURKEY/JERUSALEM (HAIFA), ISRAEL</v>
      </c>
      <c r="M571" t="s">
        <v>2374</v>
      </c>
      <c r="N571" t="s">
        <v>2375</v>
      </c>
      <c r="O571" t="s">
        <v>2376</v>
      </c>
    </row>
    <row r="572" spans="1:15" x14ac:dyDescent="0.35">
      <c r="A572" t="s">
        <v>4243</v>
      </c>
      <c r="B572" t="s">
        <v>4244</v>
      </c>
      <c r="C572" t="s">
        <v>462</v>
      </c>
      <c r="D572" s="17">
        <v>45877</v>
      </c>
      <c r="E572">
        <v>14</v>
      </c>
      <c r="F572" t="s">
        <v>529</v>
      </c>
      <c r="G572" t="str">
        <f>VLOOKUP(Table_Query_from_OCE_REP4[[#This Row],[FMPORT]],Table_Query_from_OCE_REP_1[],2,)</f>
        <v>JERUSALEM (HAIFA), ISRAEL</v>
      </c>
      <c r="H572" t="s">
        <v>48</v>
      </c>
      <c r="I572" t="str">
        <f>VLOOKUP(Table_Query_from_OCE_REP4[[#This Row],[TOPORT]],Table_Query_from_OCE_REP_1[[PCODE]:[PNAME]],2,)</f>
        <v>ROME (CIVITAVECCHIA), ITALY</v>
      </c>
      <c r="J572" t="str">
        <f>_xlfn.CONCAT(Table_Query_from_OCE_REP4[[#This Row],[FMPORT]],"/",Table_Query_from_OCE_REP4[[#This Row],[TOPORT]])</f>
        <v>HFA/CIV</v>
      </c>
      <c r="K572" t="str">
        <f>_xlfn.CONCAT(Table_Query_from_OCE_REP4[[#This Row],[FM NAME]],"/",Table_Query_from_OCE_REP4[[#This Row],[TO NAME]])</f>
        <v>JERUSALEM (HAIFA), ISRAEL/ROME (CIVITAVECCHIA), ITALY</v>
      </c>
      <c r="M572" t="s">
        <v>2377</v>
      </c>
      <c r="N572" t="s">
        <v>2378</v>
      </c>
      <c r="O572" t="s">
        <v>1724</v>
      </c>
    </row>
    <row r="573" spans="1:15" x14ac:dyDescent="0.35">
      <c r="A573" t="s">
        <v>4245</v>
      </c>
      <c r="B573" t="s">
        <v>4246</v>
      </c>
      <c r="C573" t="s">
        <v>462</v>
      </c>
      <c r="D573" s="17">
        <v>45877</v>
      </c>
      <c r="E573">
        <v>34</v>
      </c>
      <c r="F573" t="s">
        <v>529</v>
      </c>
      <c r="G573" t="str">
        <f>VLOOKUP(Table_Query_from_OCE_REP4[[#This Row],[FMPORT]],Table_Query_from_OCE_REP_1[],2,)</f>
        <v>JERUSALEM (HAIFA), ISRAEL</v>
      </c>
      <c r="H573" t="s">
        <v>47</v>
      </c>
      <c r="I573" t="str">
        <f>VLOOKUP(Table_Query_from_OCE_REP4[[#This Row],[TOPORT]],Table_Query_from_OCE_REP_1[[PCODE]:[PNAME]],2,)</f>
        <v>ATHENS (PIRAEUS), GREECE</v>
      </c>
      <c r="J573" t="str">
        <f>_xlfn.CONCAT(Table_Query_from_OCE_REP4[[#This Row],[FMPORT]],"/",Table_Query_from_OCE_REP4[[#This Row],[TOPORT]])</f>
        <v>HFA/PIR</v>
      </c>
      <c r="K573" t="str">
        <f>_xlfn.CONCAT(Table_Query_from_OCE_REP4[[#This Row],[FM NAME]],"/",Table_Query_from_OCE_REP4[[#This Row],[TO NAME]])</f>
        <v>JERUSALEM (HAIFA), ISRAEL/ATHENS (PIRAEUS), GREECE</v>
      </c>
      <c r="M573" t="s">
        <v>2379</v>
      </c>
      <c r="N573" t="s">
        <v>2380</v>
      </c>
      <c r="O573" t="s">
        <v>1358</v>
      </c>
    </row>
    <row r="574" spans="1:15" x14ac:dyDescent="0.35">
      <c r="A574" t="s">
        <v>4247</v>
      </c>
      <c r="B574" t="s">
        <v>4248</v>
      </c>
      <c r="C574" t="s">
        <v>462</v>
      </c>
      <c r="D574" s="17">
        <v>45891</v>
      </c>
      <c r="E574">
        <v>10</v>
      </c>
      <c r="F574" t="s">
        <v>48</v>
      </c>
      <c r="G574" t="str">
        <f>VLOOKUP(Table_Query_from_OCE_REP4[[#This Row],[FMPORT]],Table_Query_from_OCE_REP_1[],2,)</f>
        <v>ROME (CIVITAVECCHIA), ITALY</v>
      </c>
      <c r="H574" t="s">
        <v>55</v>
      </c>
      <c r="I574" t="str">
        <f>VLOOKUP(Table_Query_from_OCE_REP4[[#This Row],[TOPORT]],Table_Query_from_OCE_REP_1[[PCODE]:[PNAME]],2,)</f>
        <v>VENICE, ITALY</v>
      </c>
      <c r="J574" t="str">
        <f>_xlfn.CONCAT(Table_Query_from_OCE_REP4[[#This Row],[FMPORT]],"/",Table_Query_from_OCE_REP4[[#This Row],[TOPORT]])</f>
        <v>CIV/VCE</v>
      </c>
      <c r="K574" t="str">
        <f>_xlfn.CONCAT(Table_Query_from_OCE_REP4[[#This Row],[FM NAME]],"/",Table_Query_from_OCE_REP4[[#This Row],[TO NAME]])</f>
        <v>ROME (CIVITAVECCHIA), ITALY/VENICE, ITALY</v>
      </c>
      <c r="M574" t="s">
        <v>2381</v>
      </c>
      <c r="N574" t="s">
        <v>2382</v>
      </c>
      <c r="O574" t="s">
        <v>1403</v>
      </c>
    </row>
    <row r="575" spans="1:15" x14ac:dyDescent="0.35">
      <c r="A575" t="s">
        <v>4249</v>
      </c>
      <c r="B575" t="s">
        <v>4250</v>
      </c>
      <c r="C575" t="s">
        <v>462</v>
      </c>
      <c r="D575" s="17">
        <v>45891</v>
      </c>
      <c r="E575">
        <v>20</v>
      </c>
      <c r="F575" t="s">
        <v>48</v>
      </c>
      <c r="G575" t="str">
        <f>VLOOKUP(Table_Query_from_OCE_REP4[[#This Row],[FMPORT]],Table_Query_from_OCE_REP_1[],2,)</f>
        <v>ROME (CIVITAVECCHIA), ITALY</v>
      </c>
      <c r="H575" t="s">
        <v>47</v>
      </c>
      <c r="I575" t="str">
        <f>VLOOKUP(Table_Query_from_OCE_REP4[[#This Row],[TOPORT]],Table_Query_from_OCE_REP_1[[PCODE]:[PNAME]],2,)</f>
        <v>ATHENS (PIRAEUS), GREECE</v>
      </c>
      <c r="J575" t="str">
        <f>_xlfn.CONCAT(Table_Query_from_OCE_REP4[[#This Row],[FMPORT]],"/",Table_Query_from_OCE_REP4[[#This Row],[TOPORT]])</f>
        <v>CIV/PIR</v>
      </c>
      <c r="K575" t="str">
        <f>_xlfn.CONCAT(Table_Query_from_OCE_REP4[[#This Row],[FM NAME]],"/",Table_Query_from_OCE_REP4[[#This Row],[TO NAME]])</f>
        <v>ROME (CIVITAVECCHIA), ITALY/ATHENS (PIRAEUS), GREECE</v>
      </c>
      <c r="M575" t="s">
        <v>2383</v>
      </c>
      <c r="N575" t="s">
        <v>2384</v>
      </c>
      <c r="O575" t="s">
        <v>2253</v>
      </c>
    </row>
    <row r="576" spans="1:15" x14ac:dyDescent="0.35">
      <c r="A576" t="s">
        <v>4251</v>
      </c>
      <c r="B576" t="s">
        <v>4252</v>
      </c>
      <c r="C576" t="s">
        <v>462</v>
      </c>
      <c r="D576" s="17">
        <v>45901</v>
      </c>
      <c r="E576">
        <v>10</v>
      </c>
      <c r="F576" t="s">
        <v>55</v>
      </c>
      <c r="G576" t="str">
        <f>VLOOKUP(Table_Query_from_OCE_REP4[[#This Row],[FMPORT]],Table_Query_from_OCE_REP_1[],2,)</f>
        <v>VENICE, ITALY</v>
      </c>
      <c r="H576" t="s">
        <v>47</v>
      </c>
      <c r="I576" t="str">
        <f>VLOOKUP(Table_Query_from_OCE_REP4[[#This Row],[TOPORT]],Table_Query_from_OCE_REP_1[[PCODE]:[PNAME]],2,)</f>
        <v>ATHENS (PIRAEUS), GREECE</v>
      </c>
      <c r="J576" t="str">
        <f>_xlfn.CONCAT(Table_Query_from_OCE_REP4[[#This Row],[FMPORT]],"/",Table_Query_from_OCE_REP4[[#This Row],[TOPORT]])</f>
        <v>VCE/PIR</v>
      </c>
      <c r="K576" t="str">
        <f>_xlfn.CONCAT(Table_Query_from_OCE_REP4[[#This Row],[FM NAME]],"/",Table_Query_from_OCE_REP4[[#This Row],[TO NAME]])</f>
        <v>VENICE, ITALY/ATHENS (PIRAEUS), GREECE</v>
      </c>
      <c r="M576" t="s">
        <v>3649</v>
      </c>
      <c r="N576" t="s">
        <v>3650</v>
      </c>
      <c r="O576" t="s">
        <v>1270</v>
      </c>
    </row>
    <row r="577" spans="1:15" x14ac:dyDescent="0.35">
      <c r="A577" t="s">
        <v>4253</v>
      </c>
      <c r="B577" t="s">
        <v>4254</v>
      </c>
      <c r="C577" t="s">
        <v>462</v>
      </c>
      <c r="D577" s="17">
        <v>45911</v>
      </c>
      <c r="E577">
        <v>14</v>
      </c>
      <c r="F577" t="s">
        <v>47</v>
      </c>
      <c r="G577" t="str">
        <f>VLOOKUP(Table_Query_from_OCE_REP4[[#This Row],[FMPORT]],Table_Query_from_OCE_REP_1[],2,)</f>
        <v>ATHENS (PIRAEUS), GREECE</v>
      </c>
      <c r="H577" t="s">
        <v>61</v>
      </c>
      <c r="I577" t="str">
        <f>VLOOKUP(Table_Query_from_OCE_REP4[[#This Row],[TOPORT]],Table_Query_from_OCE_REP_1[[PCODE]:[PNAME]],2,)</f>
        <v>VALLETTA, MALTA</v>
      </c>
      <c r="J577" t="str">
        <f>_xlfn.CONCAT(Table_Query_from_OCE_REP4[[#This Row],[FMPORT]],"/",Table_Query_from_OCE_REP4[[#This Row],[TOPORT]])</f>
        <v>PIR/VLT</v>
      </c>
      <c r="K577" t="str">
        <f>_xlfn.CONCAT(Table_Query_from_OCE_REP4[[#This Row],[FM NAME]],"/",Table_Query_from_OCE_REP4[[#This Row],[TO NAME]])</f>
        <v>ATHENS (PIRAEUS), GREECE/VALLETTA, MALTA</v>
      </c>
      <c r="M577" t="s">
        <v>2385</v>
      </c>
      <c r="N577" t="s">
        <v>2386</v>
      </c>
      <c r="O577" t="s">
        <v>1358</v>
      </c>
    </row>
    <row r="578" spans="1:15" x14ac:dyDescent="0.35">
      <c r="A578" t="s">
        <v>4255</v>
      </c>
      <c r="B578" t="s">
        <v>4256</v>
      </c>
      <c r="C578" t="s">
        <v>462</v>
      </c>
      <c r="D578" s="17">
        <v>45911</v>
      </c>
      <c r="E578">
        <v>26</v>
      </c>
      <c r="F578" t="s">
        <v>47</v>
      </c>
      <c r="G578" t="str">
        <f>VLOOKUP(Table_Query_from_OCE_REP4[[#This Row],[FMPORT]],Table_Query_from_OCE_REP_1[],2,)</f>
        <v>ATHENS (PIRAEUS), GREECE</v>
      </c>
      <c r="H578" t="s">
        <v>1293</v>
      </c>
      <c r="I578" t="str">
        <f>VLOOKUP(Table_Query_from_OCE_REP4[[#This Row],[TOPORT]],Table_Query_from_OCE_REP_1[[PCODE]:[PNAME]],2,)</f>
        <v>MALAGA, SPAIN</v>
      </c>
      <c r="J578" t="str">
        <f>_xlfn.CONCAT(Table_Query_from_OCE_REP4[[#This Row],[FMPORT]],"/",Table_Query_from_OCE_REP4[[#This Row],[TOPORT]])</f>
        <v>PIR/AGP</v>
      </c>
      <c r="K578" t="str">
        <f>_xlfn.CONCAT(Table_Query_from_OCE_REP4[[#This Row],[FM NAME]],"/",Table_Query_from_OCE_REP4[[#This Row],[TO NAME]])</f>
        <v>ATHENS (PIRAEUS), GREECE/MALAGA, SPAIN</v>
      </c>
      <c r="M578" t="s">
        <v>2387</v>
      </c>
      <c r="N578" t="s">
        <v>2388</v>
      </c>
      <c r="O578" t="s">
        <v>1799</v>
      </c>
    </row>
    <row r="579" spans="1:15" x14ac:dyDescent="0.35">
      <c r="A579" t="s">
        <v>4257</v>
      </c>
      <c r="B579" t="s">
        <v>4258</v>
      </c>
      <c r="C579" t="s">
        <v>462</v>
      </c>
      <c r="D579" s="17">
        <v>45911</v>
      </c>
      <c r="E579">
        <v>36</v>
      </c>
      <c r="F579" t="s">
        <v>47</v>
      </c>
      <c r="G579" t="str">
        <f>VLOOKUP(Table_Query_from_OCE_REP4[[#This Row],[FMPORT]],Table_Query_from_OCE_REP_1[],2,)</f>
        <v>ATHENS (PIRAEUS), GREECE</v>
      </c>
      <c r="H579" t="s">
        <v>59</v>
      </c>
      <c r="I579" t="str">
        <f>VLOOKUP(Table_Query_from_OCE_REP4[[#This Row],[TOPORT]],Table_Query_from_OCE_REP_1[[PCODE]:[PNAME]],2,)</f>
        <v>LISBON, PORTUGAL</v>
      </c>
      <c r="J579" t="str">
        <f>_xlfn.CONCAT(Table_Query_from_OCE_REP4[[#This Row],[FMPORT]],"/",Table_Query_from_OCE_REP4[[#This Row],[TOPORT]])</f>
        <v>PIR/LIS</v>
      </c>
      <c r="K579" t="str">
        <f>_xlfn.CONCAT(Table_Query_from_OCE_REP4[[#This Row],[FM NAME]],"/",Table_Query_from_OCE_REP4[[#This Row],[TO NAME]])</f>
        <v>ATHENS (PIRAEUS), GREECE/LISBON, PORTUGAL</v>
      </c>
      <c r="M579" t="s">
        <v>2389</v>
      </c>
      <c r="N579" t="s">
        <v>2390</v>
      </c>
      <c r="O579" t="s">
        <v>1300</v>
      </c>
    </row>
    <row r="580" spans="1:15" x14ac:dyDescent="0.35">
      <c r="A580" t="s">
        <v>4259</v>
      </c>
      <c r="B580" t="s">
        <v>4260</v>
      </c>
      <c r="C580" t="s">
        <v>462</v>
      </c>
      <c r="D580" s="17">
        <v>45925</v>
      </c>
      <c r="E580">
        <v>12</v>
      </c>
      <c r="F580" t="s">
        <v>61</v>
      </c>
      <c r="G580" t="str">
        <f>VLOOKUP(Table_Query_from_OCE_REP4[[#This Row],[FMPORT]],Table_Query_from_OCE_REP_1[],2,)</f>
        <v>VALLETTA, MALTA</v>
      </c>
      <c r="H580" t="s">
        <v>1293</v>
      </c>
      <c r="I580" t="str">
        <f>VLOOKUP(Table_Query_from_OCE_REP4[[#This Row],[TOPORT]],Table_Query_from_OCE_REP_1[[PCODE]:[PNAME]],2,)</f>
        <v>MALAGA, SPAIN</v>
      </c>
      <c r="J580" t="str">
        <f>_xlfn.CONCAT(Table_Query_from_OCE_REP4[[#This Row],[FMPORT]],"/",Table_Query_from_OCE_REP4[[#This Row],[TOPORT]])</f>
        <v>VLT/AGP</v>
      </c>
      <c r="K580" t="str">
        <f>_xlfn.CONCAT(Table_Query_from_OCE_REP4[[#This Row],[FM NAME]],"/",Table_Query_from_OCE_REP4[[#This Row],[TO NAME]])</f>
        <v>VALLETTA, MALTA/MALAGA, SPAIN</v>
      </c>
      <c r="M580" t="s">
        <v>2391</v>
      </c>
      <c r="N580" t="s">
        <v>2392</v>
      </c>
      <c r="O580" t="s">
        <v>2026</v>
      </c>
    </row>
    <row r="581" spans="1:15" x14ac:dyDescent="0.35">
      <c r="A581" t="s">
        <v>4261</v>
      </c>
      <c r="B581" t="s">
        <v>4411</v>
      </c>
      <c r="C581" t="s">
        <v>462</v>
      </c>
      <c r="D581" s="17">
        <v>45925</v>
      </c>
      <c r="E581">
        <v>22</v>
      </c>
      <c r="F581" t="s">
        <v>61</v>
      </c>
      <c r="G581" t="str">
        <f>VLOOKUP(Table_Query_from_OCE_REP4[[#This Row],[FMPORT]],Table_Query_from_OCE_REP_1[],2,)</f>
        <v>VALLETTA, MALTA</v>
      </c>
      <c r="H581" t="s">
        <v>59</v>
      </c>
      <c r="I581" t="str">
        <f>VLOOKUP(Table_Query_from_OCE_REP4[[#This Row],[TOPORT]],Table_Query_from_OCE_REP_1[[PCODE]:[PNAME]],2,)</f>
        <v>LISBON, PORTUGAL</v>
      </c>
      <c r="J581" t="str">
        <f>_xlfn.CONCAT(Table_Query_from_OCE_REP4[[#This Row],[FMPORT]],"/",Table_Query_from_OCE_REP4[[#This Row],[TOPORT]])</f>
        <v>VLT/LIS</v>
      </c>
      <c r="K581" t="str">
        <f>_xlfn.CONCAT(Table_Query_from_OCE_REP4[[#This Row],[FM NAME]],"/",Table_Query_from_OCE_REP4[[#This Row],[TO NAME]])</f>
        <v>VALLETTA, MALTA/LISBON, PORTUGAL</v>
      </c>
      <c r="M581" t="s">
        <v>2393</v>
      </c>
      <c r="N581" t="s">
        <v>2394</v>
      </c>
      <c r="O581" t="s">
        <v>1300</v>
      </c>
    </row>
    <row r="582" spans="1:15" x14ac:dyDescent="0.35">
      <c r="A582" t="s">
        <v>4262</v>
      </c>
      <c r="B582" t="s">
        <v>4263</v>
      </c>
      <c r="C582" t="s">
        <v>462</v>
      </c>
      <c r="D582" s="17">
        <v>45937</v>
      </c>
      <c r="E582">
        <v>10</v>
      </c>
      <c r="F582" t="s">
        <v>1293</v>
      </c>
      <c r="G582" t="str">
        <f>VLOOKUP(Table_Query_from_OCE_REP4[[#This Row],[FMPORT]],Table_Query_from_OCE_REP_1[],2,)</f>
        <v>MALAGA, SPAIN</v>
      </c>
      <c r="H582" t="s">
        <v>59</v>
      </c>
      <c r="I582" t="str">
        <f>VLOOKUP(Table_Query_from_OCE_REP4[[#This Row],[TOPORT]],Table_Query_from_OCE_REP_1[[PCODE]:[PNAME]],2,)</f>
        <v>LISBON, PORTUGAL</v>
      </c>
      <c r="J582" t="str">
        <f>_xlfn.CONCAT(Table_Query_from_OCE_REP4[[#This Row],[FMPORT]],"/",Table_Query_from_OCE_REP4[[#This Row],[TOPORT]])</f>
        <v>AGP/LIS</v>
      </c>
      <c r="K582" t="str">
        <f>_xlfn.CONCAT(Table_Query_from_OCE_REP4[[#This Row],[FM NAME]],"/",Table_Query_from_OCE_REP4[[#This Row],[TO NAME]])</f>
        <v>MALAGA, SPAIN/LISBON, PORTUGAL</v>
      </c>
      <c r="M582" t="s">
        <v>2395</v>
      </c>
      <c r="N582" t="s">
        <v>2396</v>
      </c>
      <c r="O582" t="s">
        <v>1346</v>
      </c>
    </row>
    <row r="583" spans="1:15" x14ac:dyDescent="0.35">
      <c r="A583" t="s">
        <v>4264</v>
      </c>
      <c r="B583" t="s">
        <v>4265</v>
      </c>
      <c r="C583" t="s">
        <v>462</v>
      </c>
      <c r="D583" s="17">
        <v>45937</v>
      </c>
      <c r="E583">
        <v>22</v>
      </c>
      <c r="F583" t="s">
        <v>1293</v>
      </c>
      <c r="G583" t="str">
        <f>VLOOKUP(Table_Query_from_OCE_REP4[[#This Row],[FMPORT]],Table_Query_from_OCE_REP_1[],2,)</f>
        <v>MALAGA, SPAIN</v>
      </c>
      <c r="H583" t="s">
        <v>48</v>
      </c>
      <c r="I583" t="str">
        <f>VLOOKUP(Table_Query_from_OCE_REP4[[#This Row],[TOPORT]],Table_Query_from_OCE_REP_1[[PCODE]:[PNAME]],2,)</f>
        <v>ROME (CIVITAVECCHIA), ITALY</v>
      </c>
      <c r="J583" t="str">
        <f>_xlfn.CONCAT(Table_Query_from_OCE_REP4[[#This Row],[FMPORT]],"/",Table_Query_from_OCE_REP4[[#This Row],[TOPORT]])</f>
        <v>AGP/CIV</v>
      </c>
      <c r="K583" t="str">
        <f>_xlfn.CONCAT(Table_Query_from_OCE_REP4[[#This Row],[FM NAME]],"/",Table_Query_from_OCE_REP4[[#This Row],[TO NAME]])</f>
        <v>MALAGA, SPAIN/ROME (CIVITAVECCHIA), ITALY</v>
      </c>
      <c r="M583" t="s">
        <v>2397</v>
      </c>
      <c r="N583" t="s">
        <v>2398</v>
      </c>
      <c r="O583" t="s">
        <v>2351</v>
      </c>
    </row>
    <row r="584" spans="1:15" x14ac:dyDescent="0.35">
      <c r="A584" t="s">
        <v>4266</v>
      </c>
      <c r="B584" t="s">
        <v>4267</v>
      </c>
      <c r="C584" t="s">
        <v>462</v>
      </c>
      <c r="D584" s="17">
        <v>45947</v>
      </c>
      <c r="E584">
        <v>12</v>
      </c>
      <c r="F584" t="s">
        <v>59</v>
      </c>
      <c r="G584" t="str">
        <f>VLOOKUP(Table_Query_from_OCE_REP4[[#This Row],[FMPORT]],Table_Query_from_OCE_REP_1[],2,)</f>
        <v>LISBON, PORTUGAL</v>
      </c>
      <c r="H584" t="s">
        <v>48</v>
      </c>
      <c r="I584" t="str">
        <f>VLOOKUP(Table_Query_from_OCE_REP4[[#This Row],[TOPORT]],Table_Query_from_OCE_REP_1[[PCODE]:[PNAME]],2,)</f>
        <v>ROME (CIVITAVECCHIA), ITALY</v>
      </c>
      <c r="J584" t="str">
        <f>_xlfn.CONCAT(Table_Query_from_OCE_REP4[[#This Row],[FMPORT]],"/",Table_Query_from_OCE_REP4[[#This Row],[TOPORT]])</f>
        <v>LIS/CIV</v>
      </c>
      <c r="K584" t="str">
        <f>_xlfn.CONCAT(Table_Query_from_OCE_REP4[[#This Row],[FM NAME]],"/",Table_Query_from_OCE_REP4[[#This Row],[TO NAME]])</f>
        <v>LISBON, PORTUGAL/ROME (CIVITAVECCHIA), ITALY</v>
      </c>
      <c r="M584" t="s">
        <v>2399</v>
      </c>
      <c r="N584" t="s">
        <v>2979</v>
      </c>
      <c r="O584" t="s">
        <v>2376</v>
      </c>
    </row>
    <row r="585" spans="1:15" x14ac:dyDescent="0.35">
      <c r="A585" t="s">
        <v>4268</v>
      </c>
      <c r="B585" t="s">
        <v>4269</v>
      </c>
      <c r="C585" t="s">
        <v>462</v>
      </c>
      <c r="D585" s="17">
        <v>45959</v>
      </c>
      <c r="E585">
        <v>10</v>
      </c>
      <c r="F585" t="s">
        <v>48</v>
      </c>
      <c r="G585" t="str">
        <f>VLOOKUP(Table_Query_from_OCE_REP4[[#This Row],[FMPORT]],Table_Query_from_OCE_REP_1[],2,)</f>
        <v>ROME (CIVITAVECCHIA), ITALY</v>
      </c>
      <c r="H585" t="s">
        <v>49</v>
      </c>
      <c r="I585" t="str">
        <f>VLOOKUP(Table_Query_from_OCE_REP4[[#This Row],[TOPORT]],Table_Query_from_OCE_REP_1[[PCODE]:[PNAME]],2,)</f>
        <v>BARCELONA, SPAIN</v>
      </c>
      <c r="J585" t="str">
        <f>_xlfn.CONCAT(Table_Query_from_OCE_REP4[[#This Row],[FMPORT]],"/",Table_Query_from_OCE_REP4[[#This Row],[TOPORT]])</f>
        <v>CIV/BCN</v>
      </c>
      <c r="K585" t="str">
        <f>_xlfn.CONCAT(Table_Query_from_OCE_REP4[[#This Row],[FM NAME]],"/",Table_Query_from_OCE_REP4[[#This Row],[TO NAME]])</f>
        <v>ROME (CIVITAVECCHIA), ITALY/BARCELONA, SPAIN</v>
      </c>
      <c r="M585" t="s">
        <v>2400</v>
      </c>
      <c r="N585" t="s">
        <v>2401</v>
      </c>
      <c r="O585" t="s">
        <v>2402</v>
      </c>
    </row>
    <row r="586" spans="1:15" x14ac:dyDescent="0.35">
      <c r="A586" t="s">
        <v>4270</v>
      </c>
      <c r="B586" t="s">
        <v>4271</v>
      </c>
      <c r="C586" t="s">
        <v>462</v>
      </c>
      <c r="D586" s="17">
        <v>45969</v>
      </c>
      <c r="E586">
        <v>12</v>
      </c>
      <c r="F586" t="s">
        <v>49</v>
      </c>
      <c r="G586" t="str">
        <f>VLOOKUP(Table_Query_from_OCE_REP4[[#This Row],[FMPORT]],Table_Query_from_OCE_REP_1[],2,)</f>
        <v>BARCELONA, SPAIN</v>
      </c>
      <c r="H586" t="s">
        <v>411</v>
      </c>
      <c r="I586" t="str">
        <f>VLOOKUP(Table_Query_from_OCE_REP4[[#This Row],[TOPORT]],Table_Query_from_OCE_REP_1[[PCODE]:[PNAME]],2,)</f>
        <v>ISTANBUL, TURKEY</v>
      </c>
      <c r="J586" t="str">
        <f>_xlfn.CONCAT(Table_Query_from_OCE_REP4[[#This Row],[FMPORT]],"/",Table_Query_from_OCE_REP4[[#This Row],[TOPORT]])</f>
        <v>BCN/IST</v>
      </c>
      <c r="K586" t="str">
        <f>_xlfn.CONCAT(Table_Query_from_OCE_REP4[[#This Row],[FM NAME]],"/",Table_Query_from_OCE_REP4[[#This Row],[TO NAME]])</f>
        <v>BARCELONA, SPAIN/ISTANBUL, TURKEY</v>
      </c>
      <c r="M586" t="s">
        <v>2403</v>
      </c>
      <c r="N586" t="s">
        <v>2404</v>
      </c>
      <c r="O586" t="s">
        <v>28</v>
      </c>
    </row>
    <row r="587" spans="1:15" x14ac:dyDescent="0.35">
      <c r="A587" t="s">
        <v>4272</v>
      </c>
      <c r="B587" t="s">
        <v>4273</v>
      </c>
      <c r="C587" t="s">
        <v>462</v>
      </c>
      <c r="D587" s="17">
        <v>45969</v>
      </c>
      <c r="E587">
        <v>32</v>
      </c>
      <c r="F587" t="s">
        <v>49</v>
      </c>
      <c r="G587" t="str">
        <f>VLOOKUP(Table_Query_from_OCE_REP4[[#This Row],[FMPORT]],Table_Query_from_OCE_REP_1[],2,)</f>
        <v>BARCELONA, SPAIN</v>
      </c>
      <c r="H587" t="s">
        <v>64</v>
      </c>
      <c r="I587" t="str">
        <f>VLOOKUP(Table_Query_from_OCE_REP4[[#This Row],[TOPORT]],Table_Query_from_OCE_REP_1[[PCODE]:[PNAME]],2,)</f>
        <v>DUBAI, UAE</v>
      </c>
      <c r="J587" t="str">
        <f>_xlfn.CONCAT(Table_Query_from_OCE_REP4[[#This Row],[FMPORT]],"/",Table_Query_from_OCE_REP4[[#This Row],[TOPORT]])</f>
        <v>BCN/DXB</v>
      </c>
      <c r="K587" t="str">
        <f>_xlfn.CONCAT(Table_Query_from_OCE_REP4[[#This Row],[FM NAME]],"/",Table_Query_from_OCE_REP4[[#This Row],[TO NAME]])</f>
        <v>BARCELONA, SPAIN/DUBAI, UAE</v>
      </c>
      <c r="M587" t="s">
        <v>2405</v>
      </c>
      <c r="N587" t="s">
        <v>2406</v>
      </c>
      <c r="O587" t="s">
        <v>1311</v>
      </c>
    </row>
    <row r="588" spans="1:15" x14ac:dyDescent="0.35">
      <c r="A588" t="s">
        <v>4274</v>
      </c>
      <c r="B588" t="s">
        <v>4275</v>
      </c>
      <c r="C588" t="s">
        <v>462</v>
      </c>
      <c r="D588" s="17">
        <v>45981</v>
      </c>
      <c r="E588">
        <v>20</v>
      </c>
      <c r="F588" t="s">
        <v>411</v>
      </c>
      <c r="G588" t="str">
        <f>VLOOKUP(Table_Query_from_OCE_REP4[[#This Row],[FMPORT]],Table_Query_from_OCE_REP_1[],2,)</f>
        <v>ISTANBUL, TURKEY</v>
      </c>
      <c r="H588" t="s">
        <v>64</v>
      </c>
      <c r="I588" t="str">
        <f>VLOOKUP(Table_Query_from_OCE_REP4[[#This Row],[TOPORT]],Table_Query_from_OCE_REP_1[[PCODE]:[PNAME]],2,)</f>
        <v>DUBAI, UAE</v>
      </c>
      <c r="J588" t="str">
        <f>_xlfn.CONCAT(Table_Query_from_OCE_REP4[[#This Row],[FMPORT]],"/",Table_Query_from_OCE_REP4[[#This Row],[TOPORT]])</f>
        <v>IST/DXB</v>
      </c>
      <c r="K588" t="str">
        <f>_xlfn.CONCAT(Table_Query_from_OCE_REP4[[#This Row],[FM NAME]],"/",Table_Query_from_OCE_REP4[[#This Row],[TO NAME]])</f>
        <v>ISTANBUL, TURKEY/DUBAI, UAE</v>
      </c>
      <c r="M588" t="s">
        <v>2407</v>
      </c>
      <c r="N588" t="s">
        <v>2980</v>
      </c>
      <c r="O588" t="s">
        <v>1895</v>
      </c>
    </row>
    <row r="589" spans="1:15" x14ac:dyDescent="0.35">
      <c r="A589" t="s">
        <v>653</v>
      </c>
      <c r="B589" t="s">
        <v>654</v>
      </c>
      <c r="C589" t="s">
        <v>655</v>
      </c>
      <c r="D589" s="17">
        <v>44568</v>
      </c>
      <c r="E589">
        <v>14</v>
      </c>
      <c r="F589" t="s">
        <v>40</v>
      </c>
      <c r="G589" t="str">
        <f>VLOOKUP(Table_Query_from_OCE_REP4[[#This Row],[FMPORT]],Table_Query_from_OCE_REP_1[],2,)</f>
        <v>SYDNEY, AUSTRALIA</v>
      </c>
      <c r="H589" t="s">
        <v>35</v>
      </c>
      <c r="I589" t="str">
        <f>VLOOKUP(Table_Query_from_OCE_REP4[[#This Row],[TOPORT]],Table_Query_from_OCE_REP_1[[PCODE]:[PNAME]],2,)</f>
        <v>AUCKLAND, NEW ZEALAND</v>
      </c>
      <c r="J589" t="str">
        <f>_xlfn.CONCAT(Table_Query_from_OCE_REP4[[#This Row],[FMPORT]],"/",Table_Query_from_OCE_REP4[[#This Row],[TOPORT]])</f>
        <v>SYD/AKL</v>
      </c>
      <c r="K589" t="str">
        <f>_xlfn.CONCAT(Table_Query_from_OCE_REP4[[#This Row],[FM NAME]],"/",Table_Query_from_OCE_REP4[[#This Row],[TO NAME]])</f>
        <v>SYDNEY, AUSTRALIA/AUCKLAND, NEW ZEALAND</v>
      </c>
      <c r="M589" t="s">
        <v>2408</v>
      </c>
      <c r="N589" t="s">
        <v>2409</v>
      </c>
      <c r="O589" t="s">
        <v>1376</v>
      </c>
    </row>
    <row r="590" spans="1:15" x14ac:dyDescent="0.35">
      <c r="A590" t="s">
        <v>656</v>
      </c>
      <c r="B590" t="s">
        <v>657</v>
      </c>
      <c r="C590" t="s">
        <v>655</v>
      </c>
      <c r="D590" s="17">
        <v>44582</v>
      </c>
      <c r="E590">
        <v>14</v>
      </c>
      <c r="F590" t="s">
        <v>35</v>
      </c>
      <c r="G590" t="str">
        <f>VLOOKUP(Table_Query_from_OCE_REP4[[#This Row],[FMPORT]],Table_Query_from_OCE_REP_1[],2,)</f>
        <v>AUCKLAND, NEW ZEALAND</v>
      </c>
      <c r="H590" t="s">
        <v>40</v>
      </c>
      <c r="I590" t="str">
        <f>VLOOKUP(Table_Query_from_OCE_REP4[[#This Row],[TOPORT]],Table_Query_from_OCE_REP_1[[PCODE]:[PNAME]],2,)</f>
        <v>SYDNEY, AUSTRALIA</v>
      </c>
      <c r="J590" t="str">
        <f>_xlfn.CONCAT(Table_Query_from_OCE_REP4[[#This Row],[FMPORT]],"/",Table_Query_from_OCE_REP4[[#This Row],[TOPORT]])</f>
        <v>AKL/SYD</v>
      </c>
      <c r="K590" t="str">
        <f>_xlfn.CONCAT(Table_Query_from_OCE_REP4[[#This Row],[FM NAME]],"/",Table_Query_from_OCE_REP4[[#This Row],[TO NAME]])</f>
        <v>AUCKLAND, NEW ZEALAND/SYDNEY, AUSTRALIA</v>
      </c>
      <c r="M590" t="s">
        <v>47</v>
      </c>
      <c r="N590" t="s">
        <v>2410</v>
      </c>
      <c r="O590" t="s">
        <v>1379</v>
      </c>
    </row>
    <row r="591" spans="1:15" x14ac:dyDescent="0.35">
      <c r="A591" t="s">
        <v>658</v>
      </c>
      <c r="B591" t="s">
        <v>659</v>
      </c>
      <c r="C591" t="s">
        <v>655</v>
      </c>
      <c r="D591" s="17">
        <v>44596</v>
      </c>
      <c r="E591">
        <v>14</v>
      </c>
      <c r="F591" t="s">
        <v>40</v>
      </c>
      <c r="G591" t="str">
        <f>VLOOKUP(Table_Query_from_OCE_REP4[[#This Row],[FMPORT]],Table_Query_from_OCE_REP_1[],2,)</f>
        <v>SYDNEY, AUSTRALIA</v>
      </c>
      <c r="H591" t="s">
        <v>35</v>
      </c>
      <c r="I591" t="str">
        <f>VLOOKUP(Table_Query_from_OCE_REP4[[#This Row],[TOPORT]],Table_Query_from_OCE_REP_1[[PCODE]:[PNAME]],2,)</f>
        <v>AUCKLAND, NEW ZEALAND</v>
      </c>
      <c r="J591" t="str">
        <f>_xlfn.CONCAT(Table_Query_from_OCE_REP4[[#This Row],[FMPORT]],"/",Table_Query_from_OCE_REP4[[#This Row],[TOPORT]])</f>
        <v>SYD/AKL</v>
      </c>
      <c r="K591" t="str">
        <f>_xlfn.CONCAT(Table_Query_from_OCE_REP4[[#This Row],[FM NAME]],"/",Table_Query_from_OCE_REP4[[#This Row],[TO NAME]])</f>
        <v>SYDNEY, AUSTRALIA/AUCKLAND, NEW ZEALAND</v>
      </c>
      <c r="M591" t="s">
        <v>2411</v>
      </c>
      <c r="N591" t="s">
        <v>2412</v>
      </c>
      <c r="O591" t="s">
        <v>1385</v>
      </c>
    </row>
    <row r="592" spans="1:15" x14ac:dyDescent="0.35">
      <c r="A592" t="s">
        <v>660</v>
      </c>
      <c r="B592" t="s">
        <v>661</v>
      </c>
      <c r="C592" t="s">
        <v>655</v>
      </c>
      <c r="D592" s="17">
        <v>44596</v>
      </c>
      <c r="E592">
        <v>32</v>
      </c>
      <c r="F592" t="s">
        <v>40</v>
      </c>
      <c r="G592" t="str">
        <f>VLOOKUP(Table_Query_from_OCE_REP4[[#This Row],[FMPORT]],Table_Query_from_OCE_REP_1[],2,)</f>
        <v>SYDNEY, AUSTRALIA</v>
      </c>
      <c r="H592" t="s">
        <v>36</v>
      </c>
      <c r="I592" t="str">
        <f>VLOOKUP(Table_Query_from_OCE_REP4[[#This Row],[TOPORT]],Table_Query_from_OCE_REP_1[[PCODE]:[PNAME]],2,)</f>
        <v>PAPEETE (TAHITI), FRENCH POLYNESIA</v>
      </c>
      <c r="J592" t="str">
        <f>_xlfn.CONCAT(Table_Query_from_OCE_REP4[[#This Row],[FMPORT]],"/",Table_Query_from_OCE_REP4[[#This Row],[TOPORT]])</f>
        <v>SYD/PPT</v>
      </c>
      <c r="K592" t="str">
        <f>_xlfn.CONCAT(Table_Query_from_OCE_REP4[[#This Row],[FM NAME]],"/",Table_Query_from_OCE_REP4[[#This Row],[TO NAME]])</f>
        <v>SYDNEY, AUSTRALIA/PAPEETE (TAHITI), FRENCH POLYNESIA</v>
      </c>
      <c r="M592" t="s">
        <v>2981</v>
      </c>
      <c r="N592" t="s">
        <v>2982</v>
      </c>
      <c r="O592" t="s">
        <v>1254</v>
      </c>
    </row>
    <row r="593" spans="1:15" x14ac:dyDescent="0.35">
      <c r="A593" t="s">
        <v>662</v>
      </c>
      <c r="B593" t="s">
        <v>663</v>
      </c>
      <c r="C593" t="s">
        <v>655</v>
      </c>
      <c r="D593" s="17">
        <v>44597</v>
      </c>
      <c r="E593">
        <v>10</v>
      </c>
      <c r="F593" t="s">
        <v>36</v>
      </c>
      <c r="G593" t="str">
        <f>VLOOKUP(Table_Query_from_OCE_REP4[[#This Row],[FMPORT]],Table_Query_from_OCE_REP_1[],2,)</f>
        <v>PAPEETE (TAHITI), FRENCH POLYNESIA</v>
      </c>
      <c r="H593" t="s">
        <v>36</v>
      </c>
      <c r="I593" t="str">
        <f>VLOOKUP(Table_Query_from_OCE_REP4[[#This Row],[TOPORT]],Table_Query_from_OCE_REP_1[[PCODE]:[PNAME]],2,)</f>
        <v>PAPEETE (TAHITI), FRENCH POLYNESIA</v>
      </c>
      <c r="J593" t="str">
        <f>_xlfn.CONCAT(Table_Query_from_OCE_REP4[[#This Row],[FMPORT]],"/",Table_Query_from_OCE_REP4[[#This Row],[TOPORT]])</f>
        <v>PPT/PPT</v>
      </c>
      <c r="K593" t="str">
        <f>_xlfn.CONCAT(Table_Query_from_OCE_REP4[[#This Row],[FM NAME]],"/",Table_Query_from_OCE_REP4[[#This Row],[TO NAME]])</f>
        <v>PAPEETE (TAHITI), FRENCH POLYNESIA/PAPEETE (TAHITI), FRENCH POLYNESIA</v>
      </c>
      <c r="M593" t="s">
        <v>2413</v>
      </c>
      <c r="N593" t="s">
        <v>2414</v>
      </c>
      <c r="O593" t="s">
        <v>1267</v>
      </c>
    </row>
    <row r="594" spans="1:15" x14ac:dyDescent="0.35">
      <c r="A594" t="s">
        <v>664</v>
      </c>
      <c r="B594" t="s">
        <v>663</v>
      </c>
      <c r="C594" t="s">
        <v>655</v>
      </c>
      <c r="D594" s="17">
        <v>44607</v>
      </c>
      <c r="E594">
        <v>10</v>
      </c>
      <c r="F594" t="s">
        <v>36</v>
      </c>
      <c r="G594" t="str">
        <f>VLOOKUP(Table_Query_from_OCE_REP4[[#This Row],[FMPORT]],Table_Query_from_OCE_REP_1[],2,)</f>
        <v>PAPEETE (TAHITI), FRENCH POLYNESIA</v>
      </c>
      <c r="H594" t="s">
        <v>36</v>
      </c>
      <c r="I594" t="str">
        <f>VLOOKUP(Table_Query_from_OCE_REP4[[#This Row],[TOPORT]],Table_Query_from_OCE_REP_1[[PCODE]:[PNAME]],2,)</f>
        <v>PAPEETE (TAHITI), FRENCH POLYNESIA</v>
      </c>
      <c r="J594" t="str">
        <f>_xlfn.CONCAT(Table_Query_from_OCE_REP4[[#This Row],[FMPORT]],"/",Table_Query_from_OCE_REP4[[#This Row],[TOPORT]])</f>
        <v>PPT/PPT</v>
      </c>
      <c r="K594" t="str">
        <f>_xlfn.CONCAT(Table_Query_from_OCE_REP4[[#This Row],[FM NAME]],"/",Table_Query_from_OCE_REP4[[#This Row],[TO NAME]])</f>
        <v>PAPEETE (TAHITI), FRENCH POLYNESIA/PAPEETE (TAHITI), FRENCH POLYNESIA</v>
      </c>
      <c r="M594" t="s">
        <v>2415</v>
      </c>
      <c r="N594" t="s">
        <v>2416</v>
      </c>
      <c r="O594" t="s">
        <v>28</v>
      </c>
    </row>
    <row r="595" spans="1:15" x14ac:dyDescent="0.35">
      <c r="A595" t="s">
        <v>665</v>
      </c>
      <c r="B595" t="s">
        <v>666</v>
      </c>
      <c r="C595" t="s">
        <v>655</v>
      </c>
      <c r="D595" s="17">
        <v>44610</v>
      </c>
      <c r="E595">
        <v>18</v>
      </c>
      <c r="F595" t="s">
        <v>35</v>
      </c>
      <c r="G595" t="str">
        <f>VLOOKUP(Table_Query_from_OCE_REP4[[#This Row],[FMPORT]],Table_Query_from_OCE_REP_1[],2,)</f>
        <v>AUCKLAND, NEW ZEALAND</v>
      </c>
      <c r="H595" t="s">
        <v>36</v>
      </c>
      <c r="I595" t="str">
        <f>VLOOKUP(Table_Query_from_OCE_REP4[[#This Row],[TOPORT]],Table_Query_from_OCE_REP_1[[PCODE]:[PNAME]],2,)</f>
        <v>PAPEETE (TAHITI), FRENCH POLYNESIA</v>
      </c>
      <c r="J595" t="str">
        <f>_xlfn.CONCAT(Table_Query_from_OCE_REP4[[#This Row],[FMPORT]],"/",Table_Query_from_OCE_REP4[[#This Row],[TOPORT]])</f>
        <v>AKL/PPT</v>
      </c>
      <c r="K595" t="str">
        <f>_xlfn.CONCAT(Table_Query_from_OCE_REP4[[#This Row],[FM NAME]],"/",Table_Query_from_OCE_REP4[[#This Row],[TO NAME]])</f>
        <v>AUCKLAND, NEW ZEALAND/PAPEETE (TAHITI), FRENCH POLYNESIA</v>
      </c>
      <c r="M595" t="s">
        <v>2417</v>
      </c>
      <c r="N595" t="s">
        <v>2418</v>
      </c>
      <c r="O595" t="s">
        <v>1259</v>
      </c>
    </row>
    <row r="596" spans="1:15" x14ac:dyDescent="0.35">
      <c r="A596" t="s">
        <v>667</v>
      </c>
      <c r="B596" t="s">
        <v>663</v>
      </c>
      <c r="C596" t="s">
        <v>655</v>
      </c>
      <c r="D596" s="17">
        <v>44617</v>
      </c>
      <c r="E596">
        <v>10</v>
      </c>
      <c r="F596" t="s">
        <v>36</v>
      </c>
      <c r="G596" t="str">
        <f>VLOOKUP(Table_Query_from_OCE_REP4[[#This Row],[FMPORT]],Table_Query_from_OCE_REP_1[],2,)</f>
        <v>PAPEETE (TAHITI), FRENCH POLYNESIA</v>
      </c>
      <c r="H596" t="s">
        <v>36</v>
      </c>
      <c r="I596" t="str">
        <f>VLOOKUP(Table_Query_from_OCE_REP4[[#This Row],[TOPORT]],Table_Query_from_OCE_REP_1[[PCODE]:[PNAME]],2,)</f>
        <v>PAPEETE (TAHITI), FRENCH POLYNESIA</v>
      </c>
      <c r="J596" t="str">
        <f>_xlfn.CONCAT(Table_Query_from_OCE_REP4[[#This Row],[FMPORT]],"/",Table_Query_from_OCE_REP4[[#This Row],[TOPORT]])</f>
        <v>PPT/PPT</v>
      </c>
      <c r="K596" t="str">
        <f>_xlfn.CONCAT(Table_Query_from_OCE_REP4[[#This Row],[FM NAME]],"/",Table_Query_from_OCE_REP4[[#This Row],[TO NAME]])</f>
        <v>PAPEETE (TAHITI), FRENCH POLYNESIA/PAPEETE (TAHITI), FRENCH POLYNESIA</v>
      </c>
      <c r="M596" t="s">
        <v>2419</v>
      </c>
      <c r="N596" t="s">
        <v>2420</v>
      </c>
      <c r="O596" t="s">
        <v>1382</v>
      </c>
    </row>
    <row r="597" spans="1:15" x14ac:dyDescent="0.35">
      <c r="A597" t="s">
        <v>668</v>
      </c>
      <c r="B597" t="s">
        <v>663</v>
      </c>
      <c r="C597" t="s">
        <v>655</v>
      </c>
      <c r="D597" s="17">
        <v>44627</v>
      </c>
      <c r="E597">
        <v>10</v>
      </c>
      <c r="F597" t="s">
        <v>36</v>
      </c>
      <c r="G597" t="str">
        <f>VLOOKUP(Table_Query_from_OCE_REP4[[#This Row],[FMPORT]],Table_Query_from_OCE_REP_1[],2,)</f>
        <v>PAPEETE (TAHITI), FRENCH POLYNESIA</v>
      </c>
      <c r="H597" t="s">
        <v>36</v>
      </c>
      <c r="I597" t="str">
        <f>VLOOKUP(Table_Query_from_OCE_REP4[[#This Row],[TOPORT]],Table_Query_from_OCE_REP_1[[PCODE]:[PNAME]],2,)</f>
        <v>PAPEETE (TAHITI), FRENCH POLYNESIA</v>
      </c>
      <c r="J597" t="str">
        <f>_xlfn.CONCAT(Table_Query_from_OCE_REP4[[#This Row],[FMPORT]],"/",Table_Query_from_OCE_REP4[[#This Row],[TOPORT]])</f>
        <v>PPT/PPT</v>
      </c>
      <c r="K597" t="str">
        <f>_xlfn.CONCAT(Table_Query_from_OCE_REP4[[#This Row],[FM NAME]],"/",Table_Query_from_OCE_REP4[[#This Row],[TO NAME]])</f>
        <v>PAPEETE (TAHITI), FRENCH POLYNESIA/PAPEETE (TAHITI), FRENCH POLYNESIA</v>
      </c>
      <c r="M597" t="s">
        <v>2421</v>
      </c>
      <c r="N597" t="s">
        <v>2422</v>
      </c>
      <c r="O597" t="s">
        <v>1308</v>
      </c>
    </row>
    <row r="598" spans="1:15" x14ac:dyDescent="0.35">
      <c r="A598" t="s">
        <v>669</v>
      </c>
      <c r="B598" t="s">
        <v>670</v>
      </c>
      <c r="C598" t="s">
        <v>655</v>
      </c>
      <c r="D598" s="17">
        <v>44637</v>
      </c>
      <c r="E598">
        <v>8</v>
      </c>
      <c r="F598" t="s">
        <v>36</v>
      </c>
      <c r="G598" t="str">
        <f>VLOOKUP(Table_Query_from_OCE_REP4[[#This Row],[FMPORT]],Table_Query_from_OCE_REP_1[],2,)</f>
        <v>PAPEETE (TAHITI), FRENCH POLYNESIA</v>
      </c>
      <c r="H598" t="s">
        <v>36</v>
      </c>
      <c r="I598" t="str">
        <f>VLOOKUP(Table_Query_from_OCE_REP4[[#This Row],[TOPORT]],Table_Query_from_OCE_REP_1[[PCODE]:[PNAME]],2,)</f>
        <v>PAPEETE (TAHITI), FRENCH POLYNESIA</v>
      </c>
      <c r="J598" t="str">
        <f>_xlfn.CONCAT(Table_Query_from_OCE_REP4[[#This Row],[FMPORT]],"/",Table_Query_from_OCE_REP4[[#This Row],[TOPORT]])</f>
        <v>PPT/PPT</v>
      </c>
      <c r="K598" t="str">
        <f>_xlfn.CONCAT(Table_Query_from_OCE_REP4[[#This Row],[FM NAME]],"/",Table_Query_from_OCE_REP4[[#This Row],[TO NAME]])</f>
        <v>PAPEETE (TAHITI), FRENCH POLYNESIA/PAPEETE (TAHITI), FRENCH POLYNESIA</v>
      </c>
      <c r="M598" t="s">
        <v>335</v>
      </c>
      <c r="N598" t="s">
        <v>2423</v>
      </c>
      <c r="O598" t="s">
        <v>1259</v>
      </c>
    </row>
    <row r="599" spans="1:15" x14ac:dyDescent="0.35">
      <c r="A599" t="s">
        <v>671</v>
      </c>
      <c r="B599" t="s">
        <v>672</v>
      </c>
      <c r="C599" t="s">
        <v>655</v>
      </c>
      <c r="D599" s="17">
        <v>44645</v>
      </c>
      <c r="E599">
        <v>12</v>
      </c>
      <c r="F599" t="s">
        <v>36</v>
      </c>
      <c r="G599" t="str">
        <f>VLOOKUP(Table_Query_from_OCE_REP4[[#This Row],[FMPORT]],Table_Query_from_OCE_REP_1[],2,)</f>
        <v>PAPEETE (TAHITI), FRENCH POLYNESIA</v>
      </c>
      <c r="H599" t="s">
        <v>36</v>
      </c>
      <c r="I599" t="str">
        <f>VLOOKUP(Table_Query_from_OCE_REP4[[#This Row],[TOPORT]],Table_Query_from_OCE_REP_1[[PCODE]:[PNAME]],2,)</f>
        <v>PAPEETE (TAHITI), FRENCH POLYNESIA</v>
      </c>
      <c r="J599" t="str">
        <f>_xlfn.CONCAT(Table_Query_from_OCE_REP4[[#This Row],[FMPORT]],"/",Table_Query_from_OCE_REP4[[#This Row],[TOPORT]])</f>
        <v>PPT/PPT</v>
      </c>
      <c r="K599" t="str">
        <f>_xlfn.CONCAT(Table_Query_from_OCE_REP4[[#This Row],[FM NAME]],"/",Table_Query_from_OCE_REP4[[#This Row],[TO NAME]])</f>
        <v>PAPEETE (TAHITI), FRENCH POLYNESIA/PAPEETE (TAHITI), FRENCH POLYNESIA</v>
      </c>
      <c r="M599" t="s">
        <v>2424</v>
      </c>
      <c r="N599" t="s">
        <v>2425</v>
      </c>
      <c r="O599" t="s">
        <v>1270</v>
      </c>
    </row>
    <row r="600" spans="1:15" x14ac:dyDescent="0.35">
      <c r="A600" t="s">
        <v>673</v>
      </c>
      <c r="B600" t="s">
        <v>674</v>
      </c>
      <c r="C600" t="s">
        <v>655</v>
      </c>
      <c r="D600" s="17">
        <v>44645</v>
      </c>
      <c r="E600">
        <v>30</v>
      </c>
      <c r="F600" t="s">
        <v>36</v>
      </c>
      <c r="G600" t="str">
        <f>VLOOKUP(Table_Query_from_OCE_REP4[[#This Row],[FMPORT]],Table_Query_from_OCE_REP_1[],2,)</f>
        <v>PAPEETE (TAHITI), FRENCH POLYNESIA</v>
      </c>
      <c r="H600" t="s">
        <v>44</v>
      </c>
      <c r="I600" t="str">
        <f>VLOOKUP(Table_Query_from_OCE_REP4[[#This Row],[TOPORT]],Table_Query_from_OCE_REP_1[[PCODE]:[PNAME]],2,)</f>
        <v>LOS ANGELES, CALIFORNIA</v>
      </c>
      <c r="J600" t="str">
        <f>_xlfn.CONCAT(Table_Query_from_OCE_REP4[[#This Row],[FMPORT]],"/",Table_Query_from_OCE_REP4[[#This Row],[TOPORT]])</f>
        <v>PPT/LAX</v>
      </c>
      <c r="K600" t="str">
        <f>_xlfn.CONCAT(Table_Query_from_OCE_REP4[[#This Row],[FM NAME]],"/",Table_Query_from_OCE_REP4[[#This Row],[TO NAME]])</f>
        <v>PAPEETE (TAHITI), FRENCH POLYNESIA/LOS ANGELES, CALIFORNIA</v>
      </c>
      <c r="M600" t="s">
        <v>2426</v>
      </c>
      <c r="N600" t="s">
        <v>2427</v>
      </c>
      <c r="O600" t="s">
        <v>1300</v>
      </c>
    </row>
    <row r="601" spans="1:15" x14ac:dyDescent="0.35">
      <c r="A601" t="s">
        <v>675</v>
      </c>
      <c r="B601" t="s">
        <v>663</v>
      </c>
      <c r="C601" t="s">
        <v>655</v>
      </c>
      <c r="D601" s="17">
        <v>44647</v>
      </c>
      <c r="E601">
        <v>10</v>
      </c>
      <c r="F601" t="s">
        <v>676</v>
      </c>
      <c r="G601" t="str">
        <f>VLOOKUP(Table_Query_from_OCE_REP4[[#This Row],[FMPORT]],Table_Query_from_OCE_REP_1[],2,)</f>
        <v>HUAHINE, FRENCH POLYNESIA</v>
      </c>
      <c r="H601" t="s">
        <v>36</v>
      </c>
      <c r="I601" t="str">
        <f>VLOOKUP(Table_Query_from_OCE_REP4[[#This Row],[TOPORT]],Table_Query_from_OCE_REP_1[[PCODE]:[PNAME]],2,)</f>
        <v>PAPEETE (TAHITI), FRENCH POLYNESIA</v>
      </c>
      <c r="J601" t="str">
        <f>_xlfn.CONCAT(Table_Query_from_OCE_REP4[[#This Row],[FMPORT]],"/",Table_Query_from_OCE_REP4[[#This Row],[TOPORT]])</f>
        <v>HUH/PPT</v>
      </c>
      <c r="K601" t="str">
        <f>_xlfn.CONCAT(Table_Query_from_OCE_REP4[[#This Row],[FM NAME]],"/",Table_Query_from_OCE_REP4[[#This Row],[TO NAME]])</f>
        <v>HUAHINE, FRENCH POLYNESIA/PAPEETE (TAHITI), FRENCH POLYNESIA</v>
      </c>
      <c r="M601" t="s">
        <v>2428</v>
      </c>
      <c r="N601" t="s">
        <v>2429</v>
      </c>
      <c r="O601" t="s">
        <v>1270</v>
      </c>
    </row>
    <row r="602" spans="1:15" x14ac:dyDescent="0.35">
      <c r="A602" t="s">
        <v>677</v>
      </c>
      <c r="B602" t="s">
        <v>674</v>
      </c>
      <c r="C602" t="s">
        <v>655</v>
      </c>
      <c r="D602" s="17">
        <v>44647</v>
      </c>
      <c r="E602">
        <v>28</v>
      </c>
      <c r="F602" t="s">
        <v>36</v>
      </c>
      <c r="G602" t="str">
        <f>VLOOKUP(Table_Query_from_OCE_REP4[[#This Row],[FMPORT]],Table_Query_from_OCE_REP_1[],2,)</f>
        <v>PAPEETE (TAHITI), FRENCH POLYNESIA</v>
      </c>
      <c r="H602" t="s">
        <v>44</v>
      </c>
      <c r="I602" t="str">
        <f>VLOOKUP(Table_Query_from_OCE_REP4[[#This Row],[TOPORT]],Table_Query_from_OCE_REP_1[[PCODE]:[PNAME]],2,)</f>
        <v>LOS ANGELES, CALIFORNIA</v>
      </c>
      <c r="J602" t="str">
        <f>_xlfn.CONCAT(Table_Query_from_OCE_REP4[[#This Row],[FMPORT]],"/",Table_Query_from_OCE_REP4[[#This Row],[TOPORT]])</f>
        <v>PPT/LAX</v>
      </c>
      <c r="K602" t="str">
        <f>_xlfn.CONCAT(Table_Query_from_OCE_REP4[[#This Row],[FM NAME]],"/",Table_Query_from_OCE_REP4[[#This Row],[TO NAME]])</f>
        <v>PAPEETE (TAHITI), FRENCH POLYNESIA/LOS ANGELES, CALIFORNIA</v>
      </c>
      <c r="M602" t="s">
        <v>2430</v>
      </c>
      <c r="N602" t="s">
        <v>2431</v>
      </c>
      <c r="O602" t="s">
        <v>1290</v>
      </c>
    </row>
    <row r="603" spans="1:15" x14ac:dyDescent="0.35">
      <c r="A603" t="s">
        <v>678</v>
      </c>
      <c r="B603" t="s">
        <v>679</v>
      </c>
      <c r="C603" t="s">
        <v>655</v>
      </c>
      <c r="D603" s="17">
        <v>44657</v>
      </c>
      <c r="E603">
        <v>18</v>
      </c>
      <c r="F603" t="s">
        <v>36</v>
      </c>
      <c r="G603" t="str">
        <f>VLOOKUP(Table_Query_from_OCE_REP4[[#This Row],[FMPORT]],Table_Query_from_OCE_REP_1[],2,)</f>
        <v>PAPEETE (TAHITI), FRENCH POLYNESIA</v>
      </c>
      <c r="H603" t="s">
        <v>44</v>
      </c>
      <c r="I603" t="str">
        <f>VLOOKUP(Table_Query_from_OCE_REP4[[#This Row],[TOPORT]],Table_Query_from_OCE_REP_1[[PCODE]:[PNAME]],2,)</f>
        <v>LOS ANGELES, CALIFORNIA</v>
      </c>
      <c r="J603" t="str">
        <f>_xlfn.CONCAT(Table_Query_from_OCE_REP4[[#This Row],[FMPORT]],"/",Table_Query_from_OCE_REP4[[#This Row],[TOPORT]])</f>
        <v>PPT/LAX</v>
      </c>
      <c r="K603" t="str">
        <f>_xlfn.CONCAT(Table_Query_from_OCE_REP4[[#This Row],[FM NAME]],"/",Table_Query_from_OCE_REP4[[#This Row],[TO NAME]])</f>
        <v>PAPEETE (TAHITI), FRENCH POLYNESIA/LOS ANGELES, CALIFORNIA</v>
      </c>
      <c r="M603" t="s">
        <v>2432</v>
      </c>
      <c r="N603" t="s">
        <v>2433</v>
      </c>
      <c r="O603" t="s">
        <v>1971</v>
      </c>
    </row>
    <row r="604" spans="1:15" x14ac:dyDescent="0.35">
      <c r="A604" t="s">
        <v>680</v>
      </c>
      <c r="B604" t="s">
        <v>681</v>
      </c>
      <c r="C604" t="s">
        <v>655</v>
      </c>
      <c r="D604" s="17">
        <v>44675</v>
      </c>
      <c r="E604">
        <v>9</v>
      </c>
      <c r="F604" t="s">
        <v>44</v>
      </c>
      <c r="G604" t="str">
        <f>VLOOKUP(Table_Query_from_OCE_REP4[[#This Row],[FMPORT]],Table_Query_from_OCE_REP_1[],2,)</f>
        <v>LOS ANGELES, CALIFORNIA</v>
      </c>
      <c r="H604" t="s">
        <v>44</v>
      </c>
      <c r="I604" t="str">
        <f>VLOOKUP(Table_Query_from_OCE_REP4[[#This Row],[TOPORT]],Table_Query_from_OCE_REP_1[[PCODE]:[PNAME]],2,)</f>
        <v>LOS ANGELES, CALIFORNIA</v>
      </c>
      <c r="J604" t="str">
        <f>_xlfn.CONCAT(Table_Query_from_OCE_REP4[[#This Row],[FMPORT]],"/",Table_Query_from_OCE_REP4[[#This Row],[TOPORT]])</f>
        <v>LAX/LAX</v>
      </c>
      <c r="K604" t="str">
        <f>_xlfn.CONCAT(Table_Query_from_OCE_REP4[[#This Row],[FM NAME]],"/",Table_Query_from_OCE_REP4[[#This Row],[TO NAME]])</f>
        <v>LOS ANGELES, CALIFORNIA/LOS ANGELES, CALIFORNIA</v>
      </c>
      <c r="M604" t="s">
        <v>2434</v>
      </c>
      <c r="N604" t="s">
        <v>2980</v>
      </c>
      <c r="O604" t="s">
        <v>1895</v>
      </c>
    </row>
    <row r="605" spans="1:15" x14ac:dyDescent="0.35">
      <c r="A605" t="s">
        <v>108</v>
      </c>
      <c r="B605" t="s">
        <v>682</v>
      </c>
      <c r="C605" t="s">
        <v>655</v>
      </c>
      <c r="D605" s="17">
        <v>44684</v>
      </c>
      <c r="E605">
        <v>10</v>
      </c>
      <c r="F605" t="s">
        <v>44</v>
      </c>
      <c r="G605" t="str">
        <f>VLOOKUP(Table_Query_from_OCE_REP4[[#This Row],[FMPORT]],Table_Query_from_OCE_REP_1[],2,)</f>
        <v>LOS ANGELES, CALIFORNIA</v>
      </c>
      <c r="H605" t="s">
        <v>44</v>
      </c>
      <c r="I605" t="str">
        <f>VLOOKUP(Table_Query_from_OCE_REP4[[#This Row],[TOPORT]],Table_Query_from_OCE_REP_1[[PCODE]:[PNAME]],2,)</f>
        <v>LOS ANGELES, CALIFORNIA</v>
      </c>
      <c r="J605" t="str">
        <f>_xlfn.CONCAT(Table_Query_from_OCE_REP4[[#This Row],[FMPORT]],"/",Table_Query_from_OCE_REP4[[#This Row],[TOPORT]])</f>
        <v>LAX/LAX</v>
      </c>
      <c r="K605" t="str">
        <f>_xlfn.CONCAT(Table_Query_from_OCE_REP4[[#This Row],[FM NAME]],"/",Table_Query_from_OCE_REP4[[#This Row],[TO NAME]])</f>
        <v>LOS ANGELES, CALIFORNIA/LOS ANGELES, CALIFORNIA</v>
      </c>
      <c r="M605" t="s">
        <v>2435</v>
      </c>
      <c r="N605" t="s">
        <v>2436</v>
      </c>
      <c r="O605" t="s">
        <v>1799</v>
      </c>
    </row>
    <row r="606" spans="1:15" x14ac:dyDescent="0.35">
      <c r="A606" t="s">
        <v>109</v>
      </c>
      <c r="B606" t="s">
        <v>683</v>
      </c>
      <c r="C606" t="s">
        <v>655</v>
      </c>
      <c r="D606" s="17">
        <v>44694</v>
      </c>
      <c r="E606">
        <v>12</v>
      </c>
      <c r="F606" t="s">
        <v>44</v>
      </c>
      <c r="G606" t="str">
        <f>VLOOKUP(Table_Query_from_OCE_REP4[[#This Row],[FMPORT]],Table_Query_from_OCE_REP_1[],2,)</f>
        <v>LOS ANGELES, CALIFORNIA</v>
      </c>
      <c r="H606" t="s">
        <v>51</v>
      </c>
      <c r="I606" t="str">
        <f>VLOOKUP(Table_Query_from_OCE_REP4[[#This Row],[TOPORT]],Table_Query_from_OCE_REP_1[[PCODE]:[PNAME]],2,)</f>
        <v>VANCOUVER, BRITISH COLUMBIA</v>
      </c>
      <c r="J606" t="str">
        <f>_xlfn.CONCAT(Table_Query_from_OCE_REP4[[#This Row],[FMPORT]],"/",Table_Query_from_OCE_REP4[[#This Row],[TOPORT]])</f>
        <v>LAX/YVR</v>
      </c>
      <c r="K606" t="str">
        <f>_xlfn.CONCAT(Table_Query_from_OCE_REP4[[#This Row],[FM NAME]],"/",Table_Query_from_OCE_REP4[[#This Row],[TO NAME]])</f>
        <v>LOS ANGELES, CALIFORNIA/VANCOUVER, BRITISH COLUMBIA</v>
      </c>
      <c r="M606" t="s">
        <v>2437</v>
      </c>
      <c r="N606" t="s">
        <v>2438</v>
      </c>
      <c r="O606" t="s">
        <v>1300</v>
      </c>
    </row>
    <row r="607" spans="1:15" x14ac:dyDescent="0.35">
      <c r="A607" t="s">
        <v>684</v>
      </c>
      <c r="B607" t="s">
        <v>685</v>
      </c>
      <c r="C607" t="s">
        <v>655</v>
      </c>
      <c r="D607" s="17">
        <v>44706</v>
      </c>
      <c r="E607">
        <v>9</v>
      </c>
      <c r="F607" t="s">
        <v>51</v>
      </c>
      <c r="G607" t="str">
        <f>VLOOKUP(Table_Query_from_OCE_REP4[[#This Row],[FMPORT]],Table_Query_from_OCE_REP_1[],2,)</f>
        <v>VANCOUVER, BRITISH COLUMBIA</v>
      </c>
      <c r="H607" t="s">
        <v>54</v>
      </c>
      <c r="I607" t="str">
        <f>VLOOKUP(Table_Query_from_OCE_REP4[[#This Row],[TOPORT]],Table_Query_from_OCE_REP_1[[PCODE]:[PNAME]],2,)</f>
        <v>SEATTLE, WASHINGTON</v>
      </c>
      <c r="J607" t="str">
        <f>_xlfn.CONCAT(Table_Query_from_OCE_REP4[[#This Row],[FMPORT]],"/",Table_Query_from_OCE_REP4[[#This Row],[TOPORT]])</f>
        <v>YVR/SEA</v>
      </c>
      <c r="K607" t="str">
        <f>_xlfn.CONCAT(Table_Query_from_OCE_REP4[[#This Row],[FM NAME]],"/",Table_Query_from_OCE_REP4[[#This Row],[TO NAME]])</f>
        <v>VANCOUVER, BRITISH COLUMBIA/SEATTLE, WASHINGTON</v>
      </c>
      <c r="M607" t="s">
        <v>2439</v>
      </c>
      <c r="N607" t="s">
        <v>2440</v>
      </c>
      <c r="O607" t="s">
        <v>1403</v>
      </c>
    </row>
    <row r="608" spans="1:15" x14ac:dyDescent="0.35">
      <c r="A608" t="s">
        <v>686</v>
      </c>
      <c r="B608" t="s">
        <v>687</v>
      </c>
      <c r="C608" t="s">
        <v>655</v>
      </c>
      <c r="D608" s="17">
        <v>44715</v>
      </c>
      <c r="E608">
        <v>7</v>
      </c>
      <c r="F608" t="s">
        <v>54</v>
      </c>
      <c r="G608" t="str">
        <f>VLOOKUP(Table_Query_from_OCE_REP4[[#This Row],[FMPORT]],Table_Query_from_OCE_REP_1[],2,)</f>
        <v>SEATTLE, WASHINGTON</v>
      </c>
      <c r="H608" t="s">
        <v>54</v>
      </c>
      <c r="I608" t="str">
        <f>VLOOKUP(Table_Query_from_OCE_REP4[[#This Row],[TOPORT]],Table_Query_from_OCE_REP_1[[PCODE]:[PNAME]],2,)</f>
        <v>SEATTLE, WASHINGTON</v>
      </c>
      <c r="J608" t="str">
        <f>_xlfn.CONCAT(Table_Query_from_OCE_REP4[[#This Row],[FMPORT]],"/",Table_Query_from_OCE_REP4[[#This Row],[TOPORT]])</f>
        <v>SEA/SEA</v>
      </c>
      <c r="K608" t="str">
        <f>_xlfn.CONCAT(Table_Query_from_OCE_REP4[[#This Row],[FM NAME]],"/",Table_Query_from_OCE_REP4[[#This Row],[TO NAME]])</f>
        <v>SEATTLE, WASHINGTON/SEATTLE, WASHINGTON</v>
      </c>
      <c r="M608" t="s">
        <v>2441</v>
      </c>
      <c r="N608" t="s">
        <v>2442</v>
      </c>
      <c r="O608" t="s">
        <v>28</v>
      </c>
    </row>
    <row r="609" spans="1:15" x14ac:dyDescent="0.35">
      <c r="A609" t="s">
        <v>688</v>
      </c>
      <c r="B609" t="s">
        <v>689</v>
      </c>
      <c r="C609" t="s">
        <v>655</v>
      </c>
      <c r="D609" s="17">
        <v>44722</v>
      </c>
      <c r="E609">
        <v>7</v>
      </c>
      <c r="F609" t="s">
        <v>54</v>
      </c>
      <c r="G609" t="str">
        <f>VLOOKUP(Table_Query_from_OCE_REP4[[#This Row],[FMPORT]],Table_Query_from_OCE_REP_1[],2,)</f>
        <v>SEATTLE, WASHINGTON</v>
      </c>
      <c r="H609" t="s">
        <v>54</v>
      </c>
      <c r="I609" t="str">
        <f>VLOOKUP(Table_Query_from_OCE_REP4[[#This Row],[TOPORT]],Table_Query_from_OCE_REP_1[[PCODE]:[PNAME]],2,)</f>
        <v>SEATTLE, WASHINGTON</v>
      </c>
      <c r="J609" t="str">
        <f>_xlfn.CONCAT(Table_Query_from_OCE_REP4[[#This Row],[FMPORT]],"/",Table_Query_from_OCE_REP4[[#This Row],[TOPORT]])</f>
        <v>SEA/SEA</v>
      </c>
      <c r="K609" t="str">
        <f>_xlfn.CONCAT(Table_Query_from_OCE_REP4[[#This Row],[FM NAME]],"/",Table_Query_from_OCE_REP4[[#This Row],[TO NAME]])</f>
        <v>SEATTLE, WASHINGTON/SEATTLE, WASHINGTON</v>
      </c>
      <c r="M609" t="s">
        <v>2443</v>
      </c>
      <c r="N609" t="s">
        <v>2444</v>
      </c>
      <c r="O609" t="s">
        <v>1300</v>
      </c>
    </row>
    <row r="610" spans="1:15" x14ac:dyDescent="0.35">
      <c r="A610" t="s">
        <v>690</v>
      </c>
      <c r="B610" t="s">
        <v>691</v>
      </c>
      <c r="C610" t="s">
        <v>655</v>
      </c>
      <c r="D610" s="17">
        <v>44729</v>
      </c>
      <c r="E610">
        <v>10</v>
      </c>
      <c r="F610" t="s">
        <v>54</v>
      </c>
      <c r="G610" t="str">
        <f>VLOOKUP(Table_Query_from_OCE_REP4[[#This Row],[FMPORT]],Table_Query_from_OCE_REP_1[],2,)</f>
        <v>SEATTLE, WASHINGTON</v>
      </c>
      <c r="H610" t="s">
        <v>54</v>
      </c>
      <c r="I610" t="str">
        <f>VLOOKUP(Table_Query_from_OCE_REP4[[#This Row],[TOPORT]],Table_Query_from_OCE_REP_1[[PCODE]:[PNAME]],2,)</f>
        <v>SEATTLE, WASHINGTON</v>
      </c>
      <c r="J610" t="str">
        <f>_xlfn.CONCAT(Table_Query_from_OCE_REP4[[#This Row],[FMPORT]],"/",Table_Query_from_OCE_REP4[[#This Row],[TOPORT]])</f>
        <v>SEA/SEA</v>
      </c>
      <c r="K610" t="str">
        <f>_xlfn.CONCAT(Table_Query_from_OCE_REP4[[#This Row],[FM NAME]],"/",Table_Query_from_OCE_REP4[[#This Row],[TO NAME]])</f>
        <v>SEATTLE, WASHINGTON/SEATTLE, WASHINGTON</v>
      </c>
      <c r="M610" t="s">
        <v>2445</v>
      </c>
      <c r="N610" t="s">
        <v>2446</v>
      </c>
      <c r="O610" t="s">
        <v>1300</v>
      </c>
    </row>
    <row r="611" spans="1:15" x14ac:dyDescent="0.35">
      <c r="A611" t="s">
        <v>692</v>
      </c>
      <c r="B611" t="s">
        <v>693</v>
      </c>
      <c r="C611" t="s">
        <v>655</v>
      </c>
      <c r="D611" s="17">
        <v>44739</v>
      </c>
      <c r="E611">
        <v>11</v>
      </c>
      <c r="F611" t="s">
        <v>54</v>
      </c>
      <c r="G611" t="str">
        <f>VLOOKUP(Table_Query_from_OCE_REP4[[#This Row],[FMPORT]],Table_Query_from_OCE_REP_1[],2,)</f>
        <v>SEATTLE, WASHINGTON</v>
      </c>
      <c r="H611" t="s">
        <v>54</v>
      </c>
      <c r="I611" t="str">
        <f>VLOOKUP(Table_Query_from_OCE_REP4[[#This Row],[TOPORT]],Table_Query_from_OCE_REP_1[[PCODE]:[PNAME]],2,)</f>
        <v>SEATTLE, WASHINGTON</v>
      </c>
      <c r="J611" t="str">
        <f>_xlfn.CONCAT(Table_Query_from_OCE_REP4[[#This Row],[FMPORT]],"/",Table_Query_from_OCE_REP4[[#This Row],[TOPORT]])</f>
        <v>SEA/SEA</v>
      </c>
      <c r="K611" t="str">
        <f>_xlfn.CONCAT(Table_Query_from_OCE_REP4[[#This Row],[FM NAME]],"/",Table_Query_from_OCE_REP4[[#This Row],[TO NAME]])</f>
        <v>SEATTLE, WASHINGTON/SEATTLE, WASHINGTON</v>
      </c>
      <c r="M611" t="s">
        <v>2447</v>
      </c>
      <c r="N611" t="s">
        <v>2448</v>
      </c>
      <c r="O611" t="s">
        <v>1644</v>
      </c>
    </row>
    <row r="612" spans="1:15" x14ac:dyDescent="0.35">
      <c r="A612" t="s">
        <v>694</v>
      </c>
      <c r="B612" t="s">
        <v>695</v>
      </c>
      <c r="C612" t="s">
        <v>655</v>
      </c>
      <c r="D612" s="17">
        <v>44750</v>
      </c>
      <c r="E612">
        <v>7</v>
      </c>
      <c r="F612" t="s">
        <v>54</v>
      </c>
      <c r="G612" t="str">
        <f>VLOOKUP(Table_Query_from_OCE_REP4[[#This Row],[FMPORT]],Table_Query_from_OCE_REP_1[],2,)</f>
        <v>SEATTLE, WASHINGTON</v>
      </c>
      <c r="H612" t="s">
        <v>54</v>
      </c>
      <c r="I612" t="str">
        <f>VLOOKUP(Table_Query_from_OCE_REP4[[#This Row],[TOPORT]],Table_Query_from_OCE_REP_1[[PCODE]:[PNAME]],2,)</f>
        <v>SEATTLE, WASHINGTON</v>
      </c>
      <c r="J612" t="str">
        <f>_xlfn.CONCAT(Table_Query_from_OCE_REP4[[#This Row],[FMPORT]],"/",Table_Query_from_OCE_REP4[[#This Row],[TOPORT]])</f>
        <v>SEA/SEA</v>
      </c>
      <c r="K612" t="str">
        <f>_xlfn.CONCAT(Table_Query_from_OCE_REP4[[#This Row],[FM NAME]],"/",Table_Query_from_OCE_REP4[[#This Row],[TO NAME]])</f>
        <v>SEATTLE, WASHINGTON/SEATTLE, WASHINGTON</v>
      </c>
      <c r="M612" t="s">
        <v>2449</v>
      </c>
      <c r="N612" t="s">
        <v>2450</v>
      </c>
      <c r="O612" t="s">
        <v>1802</v>
      </c>
    </row>
    <row r="613" spans="1:15" x14ac:dyDescent="0.35">
      <c r="A613" t="s">
        <v>696</v>
      </c>
      <c r="B613" t="s">
        <v>697</v>
      </c>
      <c r="C613" t="s">
        <v>655</v>
      </c>
      <c r="D613" s="17">
        <v>44757</v>
      </c>
      <c r="E613">
        <v>7</v>
      </c>
      <c r="F613" t="s">
        <v>54</v>
      </c>
      <c r="G613" t="str">
        <f>VLOOKUP(Table_Query_from_OCE_REP4[[#This Row],[FMPORT]],Table_Query_from_OCE_REP_1[],2,)</f>
        <v>SEATTLE, WASHINGTON</v>
      </c>
      <c r="H613" t="s">
        <v>54</v>
      </c>
      <c r="I613" t="str">
        <f>VLOOKUP(Table_Query_from_OCE_REP4[[#This Row],[TOPORT]],Table_Query_from_OCE_REP_1[[PCODE]:[PNAME]],2,)</f>
        <v>SEATTLE, WASHINGTON</v>
      </c>
      <c r="J613" t="str">
        <f>_xlfn.CONCAT(Table_Query_from_OCE_REP4[[#This Row],[FMPORT]],"/",Table_Query_from_OCE_REP4[[#This Row],[TOPORT]])</f>
        <v>SEA/SEA</v>
      </c>
      <c r="K613" t="str">
        <f>_xlfn.CONCAT(Table_Query_from_OCE_REP4[[#This Row],[FM NAME]],"/",Table_Query_from_OCE_REP4[[#This Row],[TO NAME]])</f>
        <v>SEATTLE, WASHINGTON/SEATTLE, WASHINGTON</v>
      </c>
      <c r="M613" t="s">
        <v>2451</v>
      </c>
      <c r="N613" t="s">
        <v>2452</v>
      </c>
      <c r="O613" t="s">
        <v>2066</v>
      </c>
    </row>
    <row r="614" spans="1:15" x14ac:dyDescent="0.35">
      <c r="A614" t="s">
        <v>698</v>
      </c>
      <c r="B614" t="s">
        <v>691</v>
      </c>
      <c r="C614" t="s">
        <v>655</v>
      </c>
      <c r="D614" s="17">
        <v>44764</v>
      </c>
      <c r="E614">
        <v>10</v>
      </c>
      <c r="F614" t="s">
        <v>54</v>
      </c>
      <c r="G614" t="str">
        <f>VLOOKUP(Table_Query_from_OCE_REP4[[#This Row],[FMPORT]],Table_Query_from_OCE_REP_1[],2,)</f>
        <v>SEATTLE, WASHINGTON</v>
      </c>
      <c r="H614" t="s">
        <v>54</v>
      </c>
      <c r="I614" t="str">
        <f>VLOOKUP(Table_Query_from_OCE_REP4[[#This Row],[TOPORT]],Table_Query_from_OCE_REP_1[[PCODE]:[PNAME]],2,)</f>
        <v>SEATTLE, WASHINGTON</v>
      </c>
      <c r="J614" t="str">
        <f>_xlfn.CONCAT(Table_Query_from_OCE_REP4[[#This Row],[FMPORT]],"/",Table_Query_from_OCE_REP4[[#This Row],[TOPORT]])</f>
        <v>SEA/SEA</v>
      </c>
      <c r="K614" t="str">
        <f>_xlfn.CONCAT(Table_Query_from_OCE_REP4[[#This Row],[FM NAME]],"/",Table_Query_from_OCE_REP4[[#This Row],[TO NAME]])</f>
        <v>SEATTLE, WASHINGTON/SEATTLE, WASHINGTON</v>
      </c>
      <c r="M614" t="s">
        <v>2453</v>
      </c>
      <c r="N614" t="s">
        <v>2454</v>
      </c>
      <c r="O614" t="s">
        <v>1308</v>
      </c>
    </row>
    <row r="615" spans="1:15" x14ac:dyDescent="0.35">
      <c r="A615" t="s">
        <v>699</v>
      </c>
      <c r="B615" t="s">
        <v>700</v>
      </c>
      <c r="C615" t="s">
        <v>655</v>
      </c>
      <c r="D615" s="17">
        <v>44774</v>
      </c>
      <c r="E615">
        <v>7</v>
      </c>
      <c r="F615" t="s">
        <v>54</v>
      </c>
      <c r="G615" t="str">
        <f>VLOOKUP(Table_Query_from_OCE_REP4[[#This Row],[FMPORT]],Table_Query_from_OCE_REP_1[],2,)</f>
        <v>SEATTLE, WASHINGTON</v>
      </c>
      <c r="H615" t="s">
        <v>54</v>
      </c>
      <c r="I615" t="str">
        <f>VLOOKUP(Table_Query_from_OCE_REP4[[#This Row],[TOPORT]],Table_Query_from_OCE_REP_1[[PCODE]:[PNAME]],2,)</f>
        <v>SEATTLE, WASHINGTON</v>
      </c>
      <c r="J615" t="str">
        <f>_xlfn.CONCAT(Table_Query_from_OCE_REP4[[#This Row],[FMPORT]],"/",Table_Query_from_OCE_REP4[[#This Row],[TOPORT]])</f>
        <v>SEA/SEA</v>
      </c>
      <c r="K615" t="str">
        <f>_xlfn.CONCAT(Table_Query_from_OCE_REP4[[#This Row],[FM NAME]],"/",Table_Query_from_OCE_REP4[[#This Row],[TO NAME]])</f>
        <v>SEATTLE, WASHINGTON/SEATTLE, WASHINGTON</v>
      </c>
      <c r="M615" t="s">
        <v>2455</v>
      </c>
      <c r="N615" t="s">
        <v>2456</v>
      </c>
      <c r="O615" t="s">
        <v>1340</v>
      </c>
    </row>
    <row r="616" spans="1:15" x14ac:dyDescent="0.35">
      <c r="A616" t="s">
        <v>701</v>
      </c>
      <c r="B616" t="s">
        <v>702</v>
      </c>
      <c r="C616" t="s">
        <v>655</v>
      </c>
      <c r="D616" s="17">
        <v>44781</v>
      </c>
      <c r="E616">
        <v>10</v>
      </c>
      <c r="F616" t="s">
        <v>54</v>
      </c>
      <c r="G616" t="str">
        <f>VLOOKUP(Table_Query_from_OCE_REP4[[#This Row],[FMPORT]],Table_Query_from_OCE_REP_1[],2,)</f>
        <v>SEATTLE, WASHINGTON</v>
      </c>
      <c r="H616" t="s">
        <v>54</v>
      </c>
      <c r="I616" t="str">
        <f>VLOOKUP(Table_Query_from_OCE_REP4[[#This Row],[TOPORT]],Table_Query_from_OCE_REP_1[[PCODE]:[PNAME]],2,)</f>
        <v>SEATTLE, WASHINGTON</v>
      </c>
      <c r="J616" t="str">
        <f>_xlfn.CONCAT(Table_Query_from_OCE_REP4[[#This Row],[FMPORT]],"/",Table_Query_from_OCE_REP4[[#This Row],[TOPORT]])</f>
        <v>SEA/SEA</v>
      </c>
      <c r="K616" t="str">
        <f>_xlfn.CONCAT(Table_Query_from_OCE_REP4[[#This Row],[FM NAME]],"/",Table_Query_from_OCE_REP4[[#This Row],[TO NAME]])</f>
        <v>SEATTLE, WASHINGTON/SEATTLE, WASHINGTON</v>
      </c>
      <c r="M616" t="s">
        <v>2457</v>
      </c>
      <c r="N616" t="s">
        <v>2458</v>
      </c>
      <c r="O616" t="s">
        <v>1300</v>
      </c>
    </row>
    <row r="617" spans="1:15" x14ac:dyDescent="0.35">
      <c r="A617" t="s">
        <v>703</v>
      </c>
      <c r="B617" t="s">
        <v>704</v>
      </c>
      <c r="C617" t="s">
        <v>655</v>
      </c>
      <c r="D617" s="17">
        <v>44800</v>
      </c>
      <c r="E617">
        <v>13</v>
      </c>
      <c r="F617" t="s">
        <v>51</v>
      </c>
      <c r="G617" t="str">
        <f>VLOOKUP(Table_Query_from_OCE_REP4[[#This Row],[FMPORT]],Table_Query_from_OCE_REP_1[],2,)</f>
        <v>VANCOUVER, BRITISH COLUMBIA</v>
      </c>
      <c r="H617" t="s">
        <v>44</v>
      </c>
      <c r="I617" t="str">
        <f>VLOOKUP(Table_Query_from_OCE_REP4[[#This Row],[TOPORT]],Table_Query_from_OCE_REP_1[[PCODE]:[PNAME]],2,)</f>
        <v>LOS ANGELES, CALIFORNIA</v>
      </c>
      <c r="J617" t="str">
        <f>_xlfn.CONCAT(Table_Query_from_OCE_REP4[[#This Row],[FMPORT]],"/",Table_Query_from_OCE_REP4[[#This Row],[TOPORT]])</f>
        <v>YVR/LAX</v>
      </c>
      <c r="K617" t="str">
        <f>_xlfn.CONCAT(Table_Query_from_OCE_REP4[[#This Row],[FM NAME]],"/",Table_Query_from_OCE_REP4[[#This Row],[TO NAME]])</f>
        <v>VANCOUVER, BRITISH COLUMBIA/LOS ANGELES, CALIFORNIA</v>
      </c>
      <c r="M617" t="s">
        <v>2459</v>
      </c>
      <c r="N617" t="s">
        <v>2460</v>
      </c>
      <c r="O617" t="s">
        <v>2461</v>
      </c>
    </row>
    <row r="618" spans="1:15" x14ac:dyDescent="0.35">
      <c r="A618" t="s">
        <v>705</v>
      </c>
      <c r="B618" t="s">
        <v>706</v>
      </c>
      <c r="C618" t="s">
        <v>655</v>
      </c>
      <c r="D618" s="17">
        <v>44800</v>
      </c>
      <c r="E618">
        <v>21</v>
      </c>
      <c r="F618" t="s">
        <v>51</v>
      </c>
      <c r="G618" t="str">
        <f>VLOOKUP(Table_Query_from_OCE_REP4[[#This Row],[FMPORT]],Table_Query_from_OCE_REP_1[],2,)</f>
        <v>VANCOUVER, BRITISH COLUMBIA</v>
      </c>
      <c r="H618" t="s">
        <v>44</v>
      </c>
      <c r="I618" t="str">
        <f>VLOOKUP(Table_Query_from_OCE_REP4[[#This Row],[TOPORT]],Table_Query_from_OCE_REP_1[[PCODE]:[PNAME]],2,)</f>
        <v>LOS ANGELES, CALIFORNIA</v>
      </c>
      <c r="J618" t="str">
        <f>_xlfn.CONCAT(Table_Query_from_OCE_REP4[[#This Row],[FMPORT]],"/",Table_Query_from_OCE_REP4[[#This Row],[TOPORT]])</f>
        <v>YVR/LAX</v>
      </c>
      <c r="K618" t="str">
        <f>_xlfn.CONCAT(Table_Query_from_OCE_REP4[[#This Row],[FM NAME]],"/",Table_Query_from_OCE_REP4[[#This Row],[TO NAME]])</f>
        <v>VANCOUVER, BRITISH COLUMBIA/LOS ANGELES, CALIFORNIA</v>
      </c>
      <c r="M618" t="s">
        <v>36</v>
      </c>
      <c r="N618" t="s">
        <v>2462</v>
      </c>
      <c r="O618" t="s">
        <v>1462</v>
      </c>
    </row>
    <row r="619" spans="1:15" x14ac:dyDescent="0.35">
      <c r="A619" t="s">
        <v>707</v>
      </c>
      <c r="B619" t="s">
        <v>708</v>
      </c>
      <c r="C619" t="s">
        <v>655</v>
      </c>
      <c r="D619" s="17">
        <v>44801</v>
      </c>
      <c r="E619">
        <v>12</v>
      </c>
      <c r="F619" t="s">
        <v>51</v>
      </c>
      <c r="G619" t="str">
        <f>VLOOKUP(Table_Query_from_OCE_REP4[[#This Row],[FMPORT]],Table_Query_from_OCE_REP_1[],2,)</f>
        <v>VANCOUVER, BRITISH COLUMBIA</v>
      </c>
      <c r="H619" t="s">
        <v>44</v>
      </c>
      <c r="I619" t="str">
        <f>VLOOKUP(Table_Query_from_OCE_REP4[[#This Row],[TOPORT]],Table_Query_from_OCE_REP_1[[PCODE]:[PNAME]],2,)</f>
        <v>LOS ANGELES, CALIFORNIA</v>
      </c>
      <c r="J619" t="str">
        <f>_xlfn.CONCAT(Table_Query_from_OCE_REP4[[#This Row],[FMPORT]],"/",Table_Query_from_OCE_REP4[[#This Row],[TOPORT]])</f>
        <v>YVR/LAX</v>
      </c>
      <c r="K619" t="str">
        <f>_xlfn.CONCAT(Table_Query_from_OCE_REP4[[#This Row],[FM NAME]],"/",Table_Query_from_OCE_REP4[[#This Row],[TO NAME]])</f>
        <v>VANCOUVER, BRITISH COLUMBIA/LOS ANGELES, CALIFORNIA</v>
      </c>
      <c r="M619" t="s">
        <v>2463</v>
      </c>
      <c r="N619" t="s">
        <v>2464</v>
      </c>
      <c r="O619" t="s">
        <v>2465</v>
      </c>
    </row>
    <row r="620" spans="1:15" x14ac:dyDescent="0.35">
      <c r="A620" t="s">
        <v>709</v>
      </c>
      <c r="B620" t="s">
        <v>706</v>
      </c>
      <c r="C620" t="s">
        <v>655</v>
      </c>
      <c r="D620" s="17">
        <v>44801</v>
      </c>
      <c r="E620">
        <v>20</v>
      </c>
      <c r="F620" t="s">
        <v>51</v>
      </c>
      <c r="G620" t="str">
        <f>VLOOKUP(Table_Query_from_OCE_REP4[[#This Row],[FMPORT]],Table_Query_from_OCE_REP_1[],2,)</f>
        <v>VANCOUVER, BRITISH COLUMBIA</v>
      </c>
      <c r="H620" t="s">
        <v>44</v>
      </c>
      <c r="I620" t="str">
        <f>VLOOKUP(Table_Query_from_OCE_REP4[[#This Row],[TOPORT]],Table_Query_from_OCE_REP_1[[PCODE]:[PNAME]],2,)</f>
        <v>LOS ANGELES, CALIFORNIA</v>
      </c>
      <c r="J620" t="str">
        <f>_xlfn.CONCAT(Table_Query_from_OCE_REP4[[#This Row],[FMPORT]],"/",Table_Query_from_OCE_REP4[[#This Row],[TOPORT]])</f>
        <v>YVR/LAX</v>
      </c>
      <c r="K620" t="str">
        <f>_xlfn.CONCAT(Table_Query_from_OCE_REP4[[#This Row],[FM NAME]],"/",Table_Query_from_OCE_REP4[[#This Row],[TO NAME]])</f>
        <v>VANCOUVER, BRITISH COLUMBIA/LOS ANGELES, CALIFORNIA</v>
      </c>
      <c r="M620" t="s">
        <v>2466</v>
      </c>
      <c r="N620" t="s">
        <v>2467</v>
      </c>
      <c r="O620" t="s">
        <v>2057</v>
      </c>
    </row>
    <row r="621" spans="1:15" x14ac:dyDescent="0.35">
      <c r="A621" t="s">
        <v>710</v>
      </c>
      <c r="B621" t="s">
        <v>711</v>
      </c>
      <c r="C621" t="s">
        <v>655</v>
      </c>
      <c r="D621" s="17">
        <v>44813</v>
      </c>
      <c r="E621">
        <v>8</v>
      </c>
      <c r="F621" t="s">
        <v>44</v>
      </c>
      <c r="G621" t="str">
        <f>VLOOKUP(Table_Query_from_OCE_REP4[[#This Row],[FMPORT]],Table_Query_from_OCE_REP_1[],2,)</f>
        <v>LOS ANGELES, CALIFORNIA</v>
      </c>
      <c r="H621" t="s">
        <v>44</v>
      </c>
      <c r="I621" t="str">
        <f>VLOOKUP(Table_Query_from_OCE_REP4[[#This Row],[TOPORT]],Table_Query_from_OCE_REP_1[[PCODE]:[PNAME]],2,)</f>
        <v>LOS ANGELES, CALIFORNIA</v>
      </c>
      <c r="J621" t="str">
        <f>_xlfn.CONCAT(Table_Query_from_OCE_REP4[[#This Row],[FMPORT]],"/",Table_Query_from_OCE_REP4[[#This Row],[TOPORT]])</f>
        <v>LAX/LAX</v>
      </c>
      <c r="K621" t="str">
        <f>_xlfn.CONCAT(Table_Query_from_OCE_REP4[[#This Row],[FM NAME]],"/",Table_Query_from_OCE_REP4[[#This Row],[TO NAME]])</f>
        <v>LOS ANGELES, CALIFORNIA/LOS ANGELES, CALIFORNIA</v>
      </c>
      <c r="M621" t="s">
        <v>2468</v>
      </c>
      <c r="N621" t="s">
        <v>2469</v>
      </c>
      <c r="O621" t="s">
        <v>1799</v>
      </c>
    </row>
    <row r="622" spans="1:15" x14ac:dyDescent="0.35">
      <c r="A622" t="s">
        <v>712</v>
      </c>
      <c r="B622" t="s">
        <v>713</v>
      </c>
      <c r="C622" t="s">
        <v>655</v>
      </c>
      <c r="D622" s="17">
        <v>44821</v>
      </c>
      <c r="E622">
        <v>8</v>
      </c>
      <c r="F622" t="s">
        <v>44</v>
      </c>
      <c r="G622" t="str">
        <f>VLOOKUP(Table_Query_from_OCE_REP4[[#This Row],[FMPORT]],Table_Query_from_OCE_REP_1[],2,)</f>
        <v>LOS ANGELES, CALIFORNIA</v>
      </c>
      <c r="H622" t="s">
        <v>44</v>
      </c>
      <c r="I622" t="str">
        <f>VLOOKUP(Table_Query_from_OCE_REP4[[#This Row],[TOPORT]],Table_Query_from_OCE_REP_1[[PCODE]:[PNAME]],2,)</f>
        <v>LOS ANGELES, CALIFORNIA</v>
      </c>
      <c r="J622" t="str">
        <f>_xlfn.CONCAT(Table_Query_from_OCE_REP4[[#This Row],[FMPORT]],"/",Table_Query_from_OCE_REP4[[#This Row],[TOPORT]])</f>
        <v>LAX/LAX</v>
      </c>
      <c r="K622" t="str">
        <f>_xlfn.CONCAT(Table_Query_from_OCE_REP4[[#This Row],[FM NAME]],"/",Table_Query_from_OCE_REP4[[#This Row],[TO NAME]])</f>
        <v>LOS ANGELES, CALIFORNIA/LOS ANGELES, CALIFORNIA</v>
      </c>
      <c r="M622" t="s">
        <v>2470</v>
      </c>
      <c r="N622" t="s">
        <v>2983</v>
      </c>
      <c r="O622" t="s">
        <v>2376</v>
      </c>
    </row>
    <row r="623" spans="1:15" x14ac:dyDescent="0.35">
      <c r="A623" t="s">
        <v>714</v>
      </c>
      <c r="B623" t="s">
        <v>715</v>
      </c>
      <c r="C623" t="s">
        <v>655</v>
      </c>
      <c r="D623" s="17">
        <v>44829</v>
      </c>
      <c r="E623">
        <v>26</v>
      </c>
      <c r="F623" t="s">
        <v>44</v>
      </c>
      <c r="G623" t="str">
        <f>VLOOKUP(Table_Query_from_OCE_REP4[[#This Row],[FMPORT]],Table_Query_from_OCE_REP_1[],2,)</f>
        <v>LOS ANGELES, CALIFORNIA</v>
      </c>
      <c r="H623" t="s">
        <v>36</v>
      </c>
      <c r="I623" t="str">
        <f>VLOOKUP(Table_Query_from_OCE_REP4[[#This Row],[TOPORT]],Table_Query_from_OCE_REP_1[[PCODE]:[PNAME]],2,)</f>
        <v>PAPEETE (TAHITI), FRENCH POLYNESIA</v>
      </c>
      <c r="J623" t="str">
        <f>_xlfn.CONCAT(Table_Query_from_OCE_REP4[[#This Row],[FMPORT]],"/",Table_Query_from_OCE_REP4[[#This Row],[TOPORT]])</f>
        <v>LAX/PPT</v>
      </c>
      <c r="K623" t="str">
        <f>_xlfn.CONCAT(Table_Query_from_OCE_REP4[[#This Row],[FM NAME]],"/",Table_Query_from_OCE_REP4[[#This Row],[TO NAME]])</f>
        <v>LOS ANGELES, CALIFORNIA/PAPEETE (TAHITI), FRENCH POLYNESIA</v>
      </c>
      <c r="M623" t="s">
        <v>2471</v>
      </c>
      <c r="N623" t="s">
        <v>2472</v>
      </c>
      <c r="O623" t="s">
        <v>1325</v>
      </c>
    </row>
    <row r="624" spans="1:15" x14ac:dyDescent="0.35">
      <c r="A624" t="s">
        <v>716</v>
      </c>
      <c r="B624" t="s">
        <v>3711</v>
      </c>
      <c r="C624" t="s">
        <v>655</v>
      </c>
      <c r="D624" s="17">
        <v>44829</v>
      </c>
      <c r="E624">
        <v>45</v>
      </c>
      <c r="F624" t="s">
        <v>44</v>
      </c>
      <c r="G624" t="str">
        <f>VLOOKUP(Table_Query_from_OCE_REP4[[#This Row],[FMPORT]],Table_Query_from_OCE_REP_1[],2,)</f>
        <v>LOS ANGELES, CALIFORNIA</v>
      </c>
      <c r="H624" t="s">
        <v>1647</v>
      </c>
      <c r="I624" t="str">
        <f>VLOOKUP(Table_Query_from_OCE_REP4[[#This Row],[TOPORT]],Table_Query_from_OCE_REP_1[[PCODE]:[PNAME]],2,)</f>
        <v>DARWIN, AUSTRALIA</v>
      </c>
      <c r="J624" t="str">
        <f>_xlfn.CONCAT(Table_Query_from_OCE_REP4[[#This Row],[FMPORT]],"/",Table_Query_from_OCE_REP4[[#This Row],[TOPORT]])</f>
        <v>LAX/DRW</v>
      </c>
      <c r="K624" t="str">
        <f>_xlfn.CONCAT(Table_Query_from_OCE_REP4[[#This Row],[FM NAME]],"/",Table_Query_from_OCE_REP4[[#This Row],[TO NAME]])</f>
        <v>LOS ANGELES, CALIFORNIA/DARWIN, AUSTRALIA</v>
      </c>
      <c r="M624" t="s">
        <v>2984</v>
      </c>
      <c r="N624" t="s">
        <v>2985</v>
      </c>
      <c r="O624" t="s">
        <v>1700</v>
      </c>
    </row>
    <row r="625" spans="1:15" x14ac:dyDescent="0.35">
      <c r="A625" t="s">
        <v>717</v>
      </c>
      <c r="B625" t="s">
        <v>3712</v>
      </c>
      <c r="C625" t="s">
        <v>655</v>
      </c>
      <c r="D625" s="17">
        <v>44829</v>
      </c>
      <c r="E625">
        <v>77</v>
      </c>
      <c r="F625" t="s">
        <v>44</v>
      </c>
      <c r="G625" t="str">
        <f>VLOOKUP(Table_Query_from_OCE_REP4[[#This Row],[FMPORT]],Table_Query_from_OCE_REP_1[],2,)</f>
        <v>LOS ANGELES, CALIFORNIA</v>
      </c>
      <c r="H625" t="s">
        <v>40</v>
      </c>
      <c r="I625" t="str">
        <f>VLOOKUP(Table_Query_from_OCE_REP4[[#This Row],[TOPORT]],Table_Query_from_OCE_REP_1[[PCODE]:[PNAME]],2,)</f>
        <v>SYDNEY, AUSTRALIA</v>
      </c>
      <c r="J625" t="str">
        <f>_xlfn.CONCAT(Table_Query_from_OCE_REP4[[#This Row],[FMPORT]],"/",Table_Query_from_OCE_REP4[[#This Row],[TOPORT]])</f>
        <v>LAX/SYD</v>
      </c>
      <c r="K625" t="str">
        <f>_xlfn.CONCAT(Table_Query_from_OCE_REP4[[#This Row],[FM NAME]],"/",Table_Query_from_OCE_REP4[[#This Row],[TO NAME]])</f>
        <v>LOS ANGELES, CALIFORNIA/SYDNEY, AUSTRALIA</v>
      </c>
      <c r="M625" t="s">
        <v>2473</v>
      </c>
      <c r="N625" t="s">
        <v>2986</v>
      </c>
      <c r="O625" t="s">
        <v>1403</v>
      </c>
    </row>
    <row r="626" spans="1:15" x14ac:dyDescent="0.35">
      <c r="A626" t="s">
        <v>718</v>
      </c>
      <c r="B626" t="s">
        <v>3713</v>
      </c>
      <c r="C626" t="s">
        <v>655</v>
      </c>
      <c r="D626" s="17">
        <v>44855</v>
      </c>
      <c r="E626">
        <v>19</v>
      </c>
      <c r="F626" t="s">
        <v>36</v>
      </c>
      <c r="G626" t="str">
        <f>VLOOKUP(Table_Query_from_OCE_REP4[[#This Row],[FMPORT]],Table_Query_from_OCE_REP_1[],2,)</f>
        <v>PAPEETE (TAHITI), FRENCH POLYNESIA</v>
      </c>
      <c r="H626" t="s">
        <v>1647</v>
      </c>
      <c r="I626" t="str">
        <f>VLOOKUP(Table_Query_from_OCE_REP4[[#This Row],[TOPORT]],Table_Query_from_OCE_REP_1[[PCODE]:[PNAME]],2,)</f>
        <v>DARWIN, AUSTRALIA</v>
      </c>
      <c r="J626" t="str">
        <f>_xlfn.CONCAT(Table_Query_from_OCE_REP4[[#This Row],[FMPORT]],"/",Table_Query_from_OCE_REP4[[#This Row],[TOPORT]])</f>
        <v>PPT/DRW</v>
      </c>
      <c r="K626" t="str">
        <f>_xlfn.CONCAT(Table_Query_from_OCE_REP4[[#This Row],[FM NAME]],"/",Table_Query_from_OCE_REP4[[#This Row],[TO NAME]])</f>
        <v>PAPEETE (TAHITI), FRENCH POLYNESIA/DARWIN, AUSTRALIA</v>
      </c>
      <c r="M626" t="s">
        <v>2474</v>
      </c>
      <c r="N626" t="s">
        <v>4044</v>
      </c>
      <c r="O626" t="s">
        <v>1308</v>
      </c>
    </row>
    <row r="627" spans="1:15" x14ac:dyDescent="0.35">
      <c r="A627" t="s">
        <v>719</v>
      </c>
      <c r="B627" t="s">
        <v>3714</v>
      </c>
      <c r="C627" t="s">
        <v>655</v>
      </c>
      <c r="D627" s="17">
        <v>44855</v>
      </c>
      <c r="E627">
        <v>30</v>
      </c>
      <c r="F627" t="s">
        <v>36</v>
      </c>
      <c r="G627" t="str">
        <f>VLOOKUP(Table_Query_from_OCE_REP4[[#This Row],[FMPORT]],Table_Query_from_OCE_REP_1[],2,)</f>
        <v>PAPEETE (TAHITI), FRENCH POLYNESIA</v>
      </c>
      <c r="H627" t="s">
        <v>32</v>
      </c>
      <c r="I627" t="str">
        <f>VLOOKUP(Table_Query_from_OCE_REP4[[#This Row],[TOPORT]],Table_Query_from_OCE_REP_1[[PCODE]:[PNAME]],2,)</f>
        <v>SINGAPORE, SINGAPORE</v>
      </c>
      <c r="J627" t="str">
        <f>_xlfn.CONCAT(Table_Query_from_OCE_REP4[[#This Row],[FMPORT]],"/",Table_Query_from_OCE_REP4[[#This Row],[TOPORT]])</f>
        <v>PPT/SIN</v>
      </c>
      <c r="K627" t="str">
        <f>_xlfn.CONCAT(Table_Query_from_OCE_REP4[[#This Row],[FM NAME]],"/",Table_Query_from_OCE_REP4[[#This Row],[TO NAME]])</f>
        <v>PAPEETE (TAHITI), FRENCH POLYNESIA/SINGAPORE, SINGAPORE</v>
      </c>
      <c r="M627" t="s">
        <v>2475</v>
      </c>
      <c r="N627" t="s">
        <v>2476</v>
      </c>
      <c r="O627" t="s">
        <v>1308</v>
      </c>
    </row>
    <row r="628" spans="1:15" x14ac:dyDescent="0.35">
      <c r="A628" t="s">
        <v>720</v>
      </c>
      <c r="B628" t="s">
        <v>721</v>
      </c>
      <c r="C628" t="s">
        <v>655</v>
      </c>
      <c r="D628" s="17">
        <v>44872</v>
      </c>
      <c r="E628">
        <v>14</v>
      </c>
      <c r="F628" t="s">
        <v>33</v>
      </c>
      <c r="G628" t="str">
        <f>VLOOKUP(Table_Query_from_OCE_REP4[[#This Row],[FMPORT]],Table_Query_from_OCE_REP_1[],2,)</f>
        <v>HONG KONG, CHINA</v>
      </c>
      <c r="H628" t="s">
        <v>32</v>
      </c>
      <c r="I628" t="str">
        <f>VLOOKUP(Table_Query_from_OCE_REP4[[#This Row],[TOPORT]],Table_Query_from_OCE_REP_1[[PCODE]:[PNAME]],2,)</f>
        <v>SINGAPORE, SINGAPORE</v>
      </c>
      <c r="J628" t="str">
        <f>_xlfn.CONCAT(Table_Query_from_OCE_REP4[[#This Row],[FMPORT]],"/",Table_Query_from_OCE_REP4[[#This Row],[TOPORT]])</f>
        <v>HKG/SIN</v>
      </c>
      <c r="K628" t="str">
        <f>_xlfn.CONCAT(Table_Query_from_OCE_REP4[[#This Row],[FM NAME]],"/",Table_Query_from_OCE_REP4[[#This Row],[TO NAME]])</f>
        <v>HONG KONG, CHINA/SINGAPORE, SINGAPORE</v>
      </c>
      <c r="M628" t="s">
        <v>2477</v>
      </c>
      <c r="N628" t="s">
        <v>2478</v>
      </c>
      <c r="O628" t="s">
        <v>1308</v>
      </c>
    </row>
    <row r="629" spans="1:15" x14ac:dyDescent="0.35">
      <c r="A629" t="s">
        <v>722</v>
      </c>
      <c r="B629" t="s">
        <v>723</v>
      </c>
      <c r="C629" t="s">
        <v>655</v>
      </c>
      <c r="D629" s="17">
        <v>44872</v>
      </c>
      <c r="E629">
        <v>35</v>
      </c>
      <c r="F629" t="s">
        <v>33</v>
      </c>
      <c r="G629" t="str">
        <f>VLOOKUP(Table_Query_from_OCE_REP4[[#This Row],[FMPORT]],Table_Query_from_OCE_REP_1[],2,)</f>
        <v>HONG KONG, CHINA</v>
      </c>
      <c r="H629" t="s">
        <v>40</v>
      </c>
      <c r="I629" t="str">
        <f>VLOOKUP(Table_Query_from_OCE_REP4[[#This Row],[TOPORT]],Table_Query_from_OCE_REP_1[[PCODE]:[PNAME]],2,)</f>
        <v>SYDNEY, AUSTRALIA</v>
      </c>
      <c r="J629" t="str">
        <f>_xlfn.CONCAT(Table_Query_from_OCE_REP4[[#This Row],[FMPORT]],"/",Table_Query_from_OCE_REP4[[#This Row],[TOPORT]])</f>
        <v>HKG/SYD</v>
      </c>
      <c r="K629" t="str">
        <f>_xlfn.CONCAT(Table_Query_from_OCE_REP4[[#This Row],[FM NAME]],"/",Table_Query_from_OCE_REP4[[#This Row],[TO NAME]])</f>
        <v>HONG KONG, CHINA/SYDNEY, AUSTRALIA</v>
      </c>
      <c r="M629" t="s">
        <v>2479</v>
      </c>
      <c r="N629" t="s">
        <v>2480</v>
      </c>
      <c r="O629" t="s">
        <v>1259</v>
      </c>
    </row>
    <row r="630" spans="1:15" x14ac:dyDescent="0.35">
      <c r="A630" t="s">
        <v>3669</v>
      </c>
      <c r="B630" t="s">
        <v>3670</v>
      </c>
      <c r="C630" t="s">
        <v>655</v>
      </c>
      <c r="D630" s="17">
        <v>44875</v>
      </c>
      <c r="E630">
        <v>11</v>
      </c>
      <c r="F630" t="s">
        <v>1647</v>
      </c>
      <c r="G630" t="str">
        <f>VLOOKUP(Table_Query_from_OCE_REP4[[#This Row],[FMPORT]],Table_Query_from_OCE_REP_1[],2,)</f>
        <v>DARWIN, AUSTRALIA</v>
      </c>
      <c r="H630" t="s">
        <v>32</v>
      </c>
      <c r="I630" t="str">
        <f>VLOOKUP(Table_Query_from_OCE_REP4[[#This Row],[TOPORT]],Table_Query_from_OCE_REP_1[[PCODE]:[PNAME]],2,)</f>
        <v>SINGAPORE, SINGAPORE</v>
      </c>
      <c r="J630" t="str">
        <f>_xlfn.CONCAT(Table_Query_from_OCE_REP4[[#This Row],[FMPORT]],"/",Table_Query_from_OCE_REP4[[#This Row],[TOPORT]])</f>
        <v>DRW/SIN</v>
      </c>
      <c r="K630" t="str">
        <f>_xlfn.CONCAT(Table_Query_from_OCE_REP4[[#This Row],[FM NAME]],"/",Table_Query_from_OCE_REP4[[#This Row],[TO NAME]])</f>
        <v>DARWIN, AUSTRALIA/SINGAPORE, SINGAPORE</v>
      </c>
      <c r="M630" t="s">
        <v>2481</v>
      </c>
      <c r="N630" t="s">
        <v>2482</v>
      </c>
      <c r="O630" t="s">
        <v>1300</v>
      </c>
    </row>
    <row r="631" spans="1:15" x14ac:dyDescent="0.35">
      <c r="A631" t="s">
        <v>3671</v>
      </c>
      <c r="B631" t="s">
        <v>3672</v>
      </c>
      <c r="C631" t="s">
        <v>655</v>
      </c>
      <c r="D631" s="17">
        <v>44875</v>
      </c>
      <c r="E631">
        <v>32</v>
      </c>
      <c r="F631" t="s">
        <v>1647</v>
      </c>
      <c r="G631" t="str">
        <f>VLOOKUP(Table_Query_from_OCE_REP4[[#This Row],[FMPORT]],Table_Query_from_OCE_REP_1[],2,)</f>
        <v>DARWIN, AUSTRALIA</v>
      </c>
      <c r="H631" t="s">
        <v>40</v>
      </c>
      <c r="I631" t="str">
        <f>VLOOKUP(Table_Query_from_OCE_REP4[[#This Row],[TOPORT]],Table_Query_from_OCE_REP_1[[PCODE]:[PNAME]],2,)</f>
        <v>SYDNEY, AUSTRALIA</v>
      </c>
      <c r="J631" t="str">
        <f>_xlfn.CONCAT(Table_Query_from_OCE_REP4[[#This Row],[FMPORT]],"/",Table_Query_from_OCE_REP4[[#This Row],[TOPORT]])</f>
        <v>DRW/SYD</v>
      </c>
      <c r="K631" t="str">
        <f>_xlfn.CONCAT(Table_Query_from_OCE_REP4[[#This Row],[FM NAME]],"/",Table_Query_from_OCE_REP4[[#This Row],[TO NAME]])</f>
        <v>DARWIN, AUSTRALIA/SYDNEY, AUSTRALIA</v>
      </c>
      <c r="M631" t="s">
        <v>3776</v>
      </c>
      <c r="N631" t="s">
        <v>3777</v>
      </c>
      <c r="O631" t="s">
        <v>1340</v>
      </c>
    </row>
    <row r="632" spans="1:15" x14ac:dyDescent="0.35">
      <c r="A632" t="s">
        <v>724</v>
      </c>
      <c r="B632" t="s">
        <v>725</v>
      </c>
      <c r="C632" t="s">
        <v>655</v>
      </c>
      <c r="D632" s="17">
        <v>44886</v>
      </c>
      <c r="E632">
        <v>21</v>
      </c>
      <c r="F632" t="s">
        <v>32</v>
      </c>
      <c r="G632" t="str">
        <f>VLOOKUP(Table_Query_from_OCE_REP4[[#This Row],[FMPORT]],Table_Query_from_OCE_REP_1[],2,)</f>
        <v>SINGAPORE, SINGAPORE</v>
      </c>
      <c r="H632" t="s">
        <v>40</v>
      </c>
      <c r="I632" t="str">
        <f>VLOOKUP(Table_Query_from_OCE_REP4[[#This Row],[TOPORT]],Table_Query_from_OCE_REP_1[[PCODE]:[PNAME]],2,)</f>
        <v>SYDNEY, AUSTRALIA</v>
      </c>
      <c r="J632" t="str">
        <f>_xlfn.CONCAT(Table_Query_from_OCE_REP4[[#This Row],[FMPORT]],"/",Table_Query_from_OCE_REP4[[#This Row],[TOPORT]])</f>
        <v>SIN/SYD</v>
      </c>
      <c r="K632" t="str">
        <f>_xlfn.CONCAT(Table_Query_from_OCE_REP4[[#This Row],[FM NAME]],"/",Table_Query_from_OCE_REP4[[#This Row],[TO NAME]])</f>
        <v>SINGAPORE, SINGAPORE/SYDNEY, AUSTRALIA</v>
      </c>
      <c r="M632" t="s">
        <v>2483</v>
      </c>
      <c r="N632" t="s">
        <v>2484</v>
      </c>
      <c r="O632" t="s">
        <v>1644</v>
      </c>
    </row>
    <row r="633" spans="1:15" x14ac:dyDescent="0.35">
      <c r="A633" t="s">
        <v>726</v>
      </c>
      <c r="B633" t="s">
        <v>727</v>
      </c>
      <c r="C633" t="s">
        <v>655</v>
      </c>
      <c r="D633" s="17">
        <v>44907</v>
      </c>
      <c r="E633">
        <v>14</v>
      </c>
      <c r="F633" t="s">
        <v>40</v>
      </c>
      <c r="G633" t="str">
        <f>VLOOKUP(Table_Query_from_OCE_REP4[[#This Row],[FMPORT]],Table_Query_from_OCE_REP_1[],2,)</f>
        <v>SYDNEY, AUSTRALIA</v>
      </c>
      <c r="H633" t="s">
        <v>66</v>
      </c>
      <c r="I633" t="str">
        <f>VLOOKUP(Table_Query_from_OCE_REP4[[#This Row],[TOPORT]],Table_Query_from_OCE_REP_1[[PCODE]:[PNAME]],2,)</f>
        <v>BALI (BENOA), INDONESIA</v>
      </c>
      <c r="J633" t="str">
        <f>_xlfn.CONCAT(Table_Query_from_OCE_REP4[[#This Row],[FMPORT]],"/",Table_Query_from_OCE_REP4[[#This Row],[TOPORT]])</f>
        <v>SYD/BAJ</v>
      </c>
      <c r="K633" t="str">
        <f>_xlfn.CONCAT(Table_Query_from_OCE_REP4[[#This Row],[FM NAME]],"/",Table_Query_from_OCE_REP4[[#This Row],[TO NAME]])</f>
        <v>SYDNEY, AUSTRALIA/BALI (BENOA), INDONESIA</v>
      </c>
      <c r="M633" t="s">
        <v>2485</v>
      </c>
      <c r="N633" t="s">
        <v>2486</v>
      </c>
      <c r="O633" t="s">
        <v>2487</v>
      </c>
    </row>
    <row r="634" spans="1:15" x14ac:dyDescent="0.35">
      <c r="A634" t="s">
        <v>728</v>
      </c>
      <c r="B634" t="s">
        <v>729</v>
      </c>
      <c r="C634" t="s">
        <v>655</v>
      </c>
      <c r="D634" s="17">
        <v>44907</v>
      </c>
      <c r="E634">
        <v>35</v>
      </c>
      <c r="F634" t="s">
        <v>40</v>
      </c>
      <c r="G634" t="str">
        <f>VLOOKUP(Table_Query_from_OCE_REP4[[#This Row],[FMPORT]],Table_Query_from_OCE_REP_1[],2,)</f>
        <v>SYDNEY, AUSTRALIA</v>
      </c>
      <c r="H634" t="s">
        <v>40</v>
      </c>
      <c r="I634" t="str">
        <f>VLOOKUP(Table_Query_from_OCE_REP4[[#This Row],[TOPORT]],Table_Query_from_OCE_REP_1[[PCODE]:[PNAME]],2,)</f>
        <v>SYDNEY, AUSTRALIA</v>
      </c>
      <c r="J634" t="str">
        <f>_xlfn.CONCAT(Table_Query_from_OCE_REP4[[#This Row],[FMPORT]],"/",Table_Query_from_OCE_REP4[[#This Row],[TOPORT]])</f>
        <v>SYD/SYD</v>
      </c>
      <c r="K634" t="str">
        <f>_xlfn.CONCAT(Table_Query_from_OCE_REP4[[#This Row],[FM NAME]],"/",Table_Query_from_OCE_REP4[[#This Row],[TO NAME]])</f>
        <v>SYDNEY, AUSTRALIA/SYDNEY, AUSTRALIA</v>
      </c>
      <c r="M634" t="s">
        <v>2488</v>
      </c>
      <c r="N634" t="s">
        <v>2489</v>
      </c>
      <c r="O634" t="s">
        <v>1300</v>
      </c>
    </row>
    <row r="635" spans="1:15" x14ac:dyDescent="0.35">
      <c r="A635" t="s">
        <v>730</v>
      </c>
      <c r="B635" t="s">
        <v>731</v>
      </c>
      <c r="C635" t="s">
        <v>655</v>
      </c>
      <c r="D635" s="17">
        <v>44921</v>
      </c>
      <c r="E635">
        <v>21</v>
      </c>
      <c r="F635" t="s">
        <v>66</v>
      </c>
      <c r="G635" t="str">
        <f>VLOOKUP(Table_Query_from_OCE_REP4[[#This Row],[FMPORT]],Table_Query_from_OCE_REP_1[],2,)</f>
        <v>BALI (BENOA), INDONESIA</v>
      </c>
      <c r="H635" t="s">
        <v>40</v>
      </c>
      <c r="I635" t="str">
        <f>VLOOKUP(Table_Query_from_OCE_REP4[[#This Row],[TOPORT]],Table_Query_from_OCE_REP_1[[PCODE]:[PNAME]],2,)</f>
        <v>SYDNEY, AUSTRALIA</v>
      </c>
      <c r="J635" t="str">
        <f>_xlfn.CONCAT(Table_Query_from_OCE_REP4[[#This Row],[FMPORT]],"/",Table_Query_from_OCE_REP4[[#This Row],[TOPORT]])</f>
        <v>BAJ/SYD</v>
      </c>
      <c r="K635" t="str">
        <f>_xlfn.CONCAT(Table_Query_from_OCE_REP4[[#This Row],[FM NAME]],"/",Table_Query_from_OCE_REP4[[#This Row],[TO NAME]])</f>
        <v>BALI (BENOA), INDONESIA/SYDNEY, AUSTRALIA</v>
      </c>
      <c r="M635" t="s">
        <v>2490</v>
      </c>
      <c r="N635" t="s">
        <v>2491</v>
      </c>
      <c r="O635" t="s">
        <v>1308</v>
      </c>
    </row>
    <row r="636" spans="1:15" x14ac:dyDescent="0.35">
      <c r="A636" t="s">
        <v>732</v>
      </c>
      <c r="B636" t="s">
        <v>733</v>
      </c>
      <c r="C636" t="s">
        <v>655</v>
      </c>
      <c r="D636" s="17">
        <v>44942</v>
      </c>
      <c r="E636">
        <v>14</v>
      </c>
      <c r="F636" t="s">
        <v>40</v>
      </c>
      <c r="G636" t="str">
        <f>VLOOKUP(Table_Query_from_OCE_REP4[[#This Row],[FMPORT]],Table_Query_from_OCE_REP_1[],2,)</f>
        <v>SYDNEY, AUSTRALIA</v>
      </c>
      <c r="H636" t="s">
        <v>35</v>
      </c>
      <c r="I636" t="str">
        <f>VLOOKUP(Table_Query_from_OCE_REP4[[#This Row],[TOPORT]],Table_Query_from_OCE_REP_1[[PCODE]:[PNAME]],2,)</f>
        <v>AUCKLAND, NEW ZEALAND</v>
      </c>
      <c r="J636" t="str">
        <f>_xlfn.CONCAT(Table_Query_from_OCE_REP4[[#This Row],[FMPORT]],"/",Table_Query_from_OCE_REP4[[#This Row],[TOPORT]])</f>
        <v>SYD/AKL</v>
      </c>
      <c r="K636" t="str">
        <f>_xlfn.CONCAT(Table_Query_from_OCE_REP4[[#This Row],[FM NAME]],"/",Table_Query_from_OCE_REP4[[#This Row],[TO NAME]])</f>
        <v>SYDNEY, AUSTRALIA/AUCKLAND, NEW ZEALAND</v>
      </c>
      <c r="M636" t="s">
        <v>4057</v>
      </c>
      <c r="N636" t="s">
        <v>4058</v>
      </c>
      <c r="O636" t="s">
        <v>1297</v>
      </c>
    </row>
    <row r="637" spans="1:15" x14ac:dyDescent="0.35">
      <c r="A637" t="s">
        <v>734</v>
      </c>
      <c r="B637" t="s">
        <v>735</v>
      </c>
      <c r="C637" t="s">
        <v>655</v>
      </c>
      <c r="D637" s="17">
        <v>44956</v>
      </c>
      <c r="E637">
        <v>14</v>
      </c>
      <c r="F637" t="s">
        <v>35</v>
      </c>
      <c r="G637" t="str">
        <f>VLOOKUP(Table_Query_from_OCE_REP4[[#This Row],[FMPORT]],Table_Query_from_OCE_REP_1[],2,)</f>
        <v>AUCKLAND, NEW ZEALAND</v>
      </c>
      <c r="H637" t="s">
        <v>40</v>
      </c>
      <c r="I637" t="str">
        <f>VLOOKUP(Table_Query_from_OCE_REP4[[#This Row],[TOPORT]],Table_Query_from_OCE_REP_1[[PCODE]:[PNAME]],2,)</f>
        <v>SYDNEY, AUSTRALIA</v>
      </c>
      <c r="J637" t="str">
        <f>_xlfn.CONCAT(Table_Query_from_OCE_REP4[[#This Row],[FMPORT]],"/",Table_Query_from_OCE_REP4[[#This Row],[TOPORT]])</f>
        <v>AKL/SYD</v>
      </c>
      <c r="K637" t="str">
        <f>_xlfn.CONCAT(Table_Query_from_OCE_REP4[[#This Row],[FM NAME]],"/",Table_Query_from_OCE_REP4[[#This Row],[TO NAME]])</f>
        <v>AUCKLAND, NEW ZEALAND/SYDNEY, AUSTRALIA</v>
      </c>
      <c r="M637" t="s">
        <v>2492</v>
      </c>
      <c r="N637" t="s">
        <v>4444</v>
      </c>
      <c r="O637" t="s">
        <v>1589</v>
      </c>
    </row>
    <row r="638" spans="1:15" x14ac:dyDescent="0.35">
      <c r="A638" t="s">
        <v>736</v>
      </c>
      <c r="B638" t="s">
        <v>737</v>
      </c>
      <c r="C638" t="s">
        <v>655</v>
      </c>
      <c r="D638" s="17">
        <v>44970</v>
      </c>
      <c r="E638">
        <v>15</v>
      </c>
      <c r="F638" t="s">
        <v>40</v>
      </c>
      <c r="G638" t="str">
        <f>VLOOKUP(Table_Query_from_OCE_REP4[[#This Row],[FMPORT]],Table_Query_from_OCE_REP_1[],2,)</f>
        <v>SYDNEY, AUSTRALIA</v>
      </c>
      <c r="H638" t="s">
        <v>40</v>
      </c>
      <c r="I638" t="str">
        <f>VLOOKUP(Table_Query_from_OCE_REP4[[#This Row],[TOPORT]],Table_Query_from_OCE_REP_1[[PCODE]:[PNAME]],2,)</f>
        <v>SYDNEY, AUSTRALIA</v>
      </c>
      <c r="J638" t="str">
        <f>_xlfn.CONCAT(Table_Query_from_OCE_REP4[[#This Row],[FMPORT]],"/",Table_Query_from_OCE_REP4[[#This Row],[TOPORT]])</f>
        <v>SYD/SYD</v>
      </c>
      <c r="K638" t="str">
        <f>_xlfn.CONCAT(Table_Query_from_OCE_REP4[[#This Row],[FM NAME]],"/",Table_Query_from_OCE_REP4[[#This Row],[TO NAME]])</f>
        <v>SYDNEY, AUSTRALIA/SYDNEY, AUSTRALIA</v>
      </c>
      <c r="M638" t="s">
        <v>2493</v>
      </c>
      <c r="N638" t="s">
        <v>2494</v>
      </c>
      <c r="O638" t="s">
        <v>1300</v>
      </c>
    </row>
    <row r="639" spans="1:15" x14ac:dyDescent="0.35">
      <c r="A639" t="s">
        <v>738</v>
      </c>
      <c r="B639" t="s">
        <v>739</v>
      </c>
      <c r="C639" t="s">
        <v>655</v>
      </c>
      <c r="D639" s="17">
        <v>44970</v>
      </c>
      <c r="E639">
        <v>33</v>
      </c>
      <c r="F639" t="s">
        <v>40</v>
      </c>
      <c r="G639" t="str">
        <f>VLOOKUP(Table_Query_from_OCE_REP4[[#This Row],[FMPORT]],Table_Query_from_OCE_REP_1[],2,)</f>
        <v>SYDNEY, AUSTRALIA</v>
      </c>
      <c r="H639" t="s">
        <v>36</v>
      </c>
      <c r="I639" t="str">
        <f>VLOOKUP(Table_Query_from_OCE_REP4[[#This Row],[TOPORT]],Table_Query_from_OCE_REP_1[[PCODE]:[PNAME]],2,)</f>
        <v>PAPEETE (TAHITI), FRENCH POLYNESIA</v>
      </c>
      <c r="J639" t="str">
        <f>_xlfn.CONCAT(Table_Query_from_OCE_REP4[[#This Row],[FMPORT]],"/",Table_Query_from_OCE_REP4[[#This Row],[TOPORT]])</f>
        <v>SYD/PPT</v>
      </c>
      <c r="K639" t="str">
        <f>_xlfn.CONCAT(Table_Query_from_OCE_REP4[[#This Row],[FM NAME]],"/",Table_Query_from_OCE_REP4[[#This Row],[TO NAME]])</f>
        <v>SYDNEY, AUSTRALIA/PAPEETE (TAHITI), FRENCH POLYNESIA</v>
      </c>
      <c r="M639" t="s">
        <v>2495</v>
      </c>
      <c r="N639" t="s">
        <v>2496</v>
      </c>
      <c r="O639" t="s">
        <v>1281</v>
      </c>
    </row>
    <row r="640" spans="1:15" x14ac:dyDescent="0.35">
      <c r="A640" t="s">
        <v>740</v>
      </c>
      <c r="B640" t="s">
        <v>741</v>
      </c>
      <c r="C640" t="s">
        <v>655</v>
      </c>
      <c r="D640" s="17">
        <v>44985</v>
      </c>
      <c r="E640">
        <v>18</v>
      </c>
      <c r="F640" t="s">
        <v>40</v>
      </c>
      <c r="G640" t="str">
        <f>VLOOKUP(Table_Query_from_OCE_REP4[[#This Row],[FMPORT]],Table_Query_from_OCE_REP_1[],2,)</f>
        <v>SYDNEY, AUSTRALIA</v>
      </c>
      <c r="H640" t="s">
        <v>36</v>
      </c>
      <c r="I640" t="str">
        <f>VLOOKUP(Table_Query_from_OCE_REP4[[#This Row],[TOPORT]],Table_Query_from_OCE_REP_1[[PCODE]:[PNAME]],2,)</f>
        <v>PAPEETE (TAHITI), FRENCH POLYNESIA</v>
      </c>
      <c r="J640" t="str">
        <f>_xlfn.CONCAT(Table_Query_from_OCE_REP4[[#This Row],[FMPORT]],"/",Table_Query_from_OCE_REP4[[#This Row],[TOPORT]])</f>
        <v>SYD/PPT</v>
      </c>
      <c r="K640" t="str">
        <f>_xlfn.CONCAT(Table_Query_from_OCE_REP4[[#This Row],[FM NAME]],"/",Table_Query_from_OCE_REP4[[#This Row],[TO NAME]])</f>
        <v>SYDNEY, AUSTRALIA/PAPEETE (TAHITI), FRENCH POLYNESIA</v>
      </c>
      <c r="M640" t="s">
        <v>2497</v>
      </c>
      <c r="N640" t="s">
        <v>2498</v>
      </c>
      <c r="O640" t="s">
        <v>1259</v>
      </c>
    </row>
    <row r="641" spans="1:15" x14ac:dyDescent="0.35">
      <c r="A641" t="s">
        <v>742</v>
      </c>
      <c r="B641" t="s">
        <v>645</v>
      </c>
      <c r="C641" t="s">
        <v>655</v>
      </c>
      <c r="D641" s="17">
        <v>45002</v>
      </c>
      <c r="E641">
        <v>10</v>
      </c>
      <c r="F641" t="s">
        <v>36</v>
      </c>
      <c r="G641" t="str">
        <f>VLOOKUP(Table_Query_from_OCE_REP4[[#This Row],[FMPORT]],Table_Query_from_OCE_REP_1[],2,)</f>
        <v>PAPEETE (TAHITI), FRENCH POLYNESIA</v>
      </c>
      <c r="H641" t="s">
        <v>36</v>
      </c>
      <c r="I641" t="str">
        <f>VLOOKUP(Table_Query_from_OCE_REP4[[#This Row],[TOPORT]],Table_Query_from_OCE_REP_1[[PCODE]:[PNAME]],2,)</f>
        <v>PAPEETE (TAHITI), FRENCH POLYNESIA</v>
      </c>
      <c r="J641" t="str">
        <f>_xlfn.CONCAT(Table_Query_from_OCE_REP4[[#This Row],[FMPORT]],"/",Table_Query_from_OCE_REP4[[#This Row],[TOPORT]])</f>
        <v>PPT/PPT</v>
      </c>
      <c r="K641" t="str">
        <f>_xlfn.CONCAT(Table_Query_from_OCE_REP4[[#This Row],[FM NAME]],"/",Table_Query_from_OCE_REP4[[#This Row],[TO NAME]])</f>
        <v>PAPEETE (TAHITI), FRENCH POLYNESIA/PAPEETE (TAHITI), FRENCH POLYNESIA</v>
      </c>
      <c r="M641" t="s">
        <v>2499</v>
      </c>
      <c r="N641" t="s">
        <v>2500</v>
      </c>
      <c r="O641" t="s">
        <v>1379</v>
      </c>
    </row>
    <row r="642" spans="1:15" x14ac:dyDescent="0.35">
      <c r="A642" t="s">
        <v>743</v>
      </c>
      <c r="B642" t="s">
        <v>645</v>
      </c>
      <c r="C642" t="s">
        <v>655</v>
      </c>
      <c r="D642" s="17">
        <v>45012</v>
      </c>
      <c r="E642">
        <v>10</v>
      </c>
      <c r="F642" t="s">
        <v>36</v>
      </c>
      <c r="G642" t="str">
        <f>VLOOKUP(Table_Query_from_OCE_REP4[[#This Row],[FMPORT]],Table_Query_from_OCE_REP_1[],2,)</f>
        <v>PAPEETE (TAHITI), FRENCH POLYNESIA</v>
      </c>
      <c r="H642" t="s">
        <v>36</v>
      </c>
      <c r="I642" t="str">
        <f>VLOOKUP(Table_Query_from_OCE_REP4[[#This Row],[TOPORT]],Table_Query_from_OCE_REP_1[[PCODE]:[PNAME]],2,)</f>
        <v>PAPEETE (TAHITI), FRENCH POLYNESIA</v>
      </c>
      <c r="J642" t="str">
        <f>_xlfn.CONCAT(Table_Query_from_OCE_REP4[[#This Row],[FMPORT]],"/",Table_Query_from_OCE_REP4[[#This Row],[TOPORT]])</f>
        <v>PPT/PPT</v>
      </c>
      <c r="K642" t="str">
        <f>_xlfn.CONCAT(Table_Query_from_OCE_REP4[[#This Row],[FM NAME]],"/",Table_Query_from_OCE_REP4[[#This Row],[TO NAME]])</f>
        <v>PAPEETE (TAHITI), FRENCH POLYNESIA/PAPEETE (TAHITI), FRENCH POLYNESIA</v>
      </c>
      <c r="M642" t="s">
        <v>2501</v>
      </c>
      <c r="N642" t="s">
        <v>2502</v>
      </c>
      <c r="O642" t="s">
        <v>1300</v>
      </c>
    </row>
    <row r="643" spans="1:15" x14ac:dyDescent="0.35">
      <c r="A643" t="s">
        <v>744</v>
      </c>
      <c r="B643" t="s">
        <v>645</v>
      </c>
      <c r="C643" t="s">
        <v>655</v>
      </c>
      <c r="D643" s="17">
        <v>45022</v>
      </c>
      <c r="E643">
        <v>10</v>
      </c>
      <c r="F643" t="s">
        <v>36</v>
      </c>
      <c r="G643" t="str">
        <f>VLOOKUP(Table_Query_from_OCE_REP4[[#This Row],[FMPORT]],Table_Query_from_OCE_REP_1[],2,)</f>
        <v>PAPEETE (TAHITI), FRENCH POLYNESIA</v>
      </c>
      <c r="H643" t="s">
        <v>36</v>
      </c>
      <c r="I643" t="str">
        <f>VLOOKUP(Table_Query_from_OCE_REP4[[#This Row],[TOPORT]],Table_Query_from_OCE_REP_1[[PCODE]:[PNAME]],2,)</f>
        <v>PAPEETE (TAHITI), FRENCH POLYNESIA</v>
      </c>
      <c r="J643" t="str">
        <f>_xlfn.CONCAT(Table_Query_from_OCE_REP4[[#This Row],[FMPORT]],"/",Table_Query_from_OCE_REP4[[#This Row],[TOPORT]])</f>
        <v>PPT/PPT</v>
      </c>
      <c r="K643" t="str">
        <f>_xlfn.CONCAT(Table_Query_from_OCE_REP4[[#This Row],[FM NAME]],"/",Table_Query_from_OCE_REP4[[#This Row],[TO NAME]])</f>
        <v>PAPEETE (TAHITI), FRENCH POLYNESIA/PAPEETE (TAHITI), FRENCH POLYNESIA</v>
      </c>
      <c r="M643" t="s">
        <v>1023</v>
      </c>
      <c r="N643" t="s">
        <v>2503</v>
      </c>
      <c r="O643" t="s">
        <v>1898</v>
      </c>
    </row>
    <row r="644" spans="1:15" x14ac:dyDescent="0.35">
      <c r="A644" t="s">
        <v>745</v>
      </c>
      <c r="B644" t="s">
        <v>746</v>
      </c>
      <c r="C644" t="s">
        <v>655</v>
      </c>
      <c r="D644" s="17">
        <v>45022</v>
      </c>
      <c r="E644">
        <v>28</v>
      </c>
      <c r="F644" t="s">
        <v>36</v>
      </c>
      <c r="G644" t="str">
        <f>VLOOKUP(Table_Query_from_OCE_REP4[[#This Row],[FMPORT]],Table_Query_from_OCE_REP_1[],2,)</f>
        <v>PAPEETE (TAHITI), FRENCH POLYNESIA</v>
      </c>
      <c r="H644" t="s">
        <v>44</v>
      </c>
      <c r="I644" t="str">
        <f>VLOOKUP(Table_Query_from_OCE_REP4[[#This Row],[TOPORT]],Table_Query_from_OCE_REP_1[[PCODE]:[PNAME]],2,)</f>
        <v>LOS ANGELES, CALIFORNIA</v>
      </c>
      <c r="J644" t="str">
        <f>_xlfn.CONCAT(Table_Query_from_OCE_REP4[[#This Row],[FMPORT]],"/",Table_Query_from_OCE_REP4[[#This Row],[TOPORT]])</f>
        <v>PPT/LAX</v>
      </c>
      <c r="K644" t="str">
        <f>_xlfn.CONCAT(Table_Query_from_OCE_REP4[[#This Row],[FM NAME]],"/",Table_Query_from_OCE_REP4[[#This Row],[TO NAME]])</f>
        <v>PAPEETE (TAHITI), FRENCH POLYNESIA/LOS ANGELES, CALIFORNIA</v>
      </c>
      <c r="M644" t="s">
        <v>2504</v>
      </c>
      <c r="N644" t="s">
        <v>2505</v>
      </c>
      <c r="O644" t="s">
        <v>1325</v>
      </c>
    </row>
    <row r="645" spans="1:15" x14ac:dyDescent="0.35">
      <c r="A645" t="s">
        <v>747</v>
      </c>
      <c r="B645" t="s">
        <v>748</v>
      </c>
      <c r="C645" t="s">
        <v>655</v>
      </c>
      <c r="D645" s="17">
        <v>45032</v>
      </c>
      <c r="E645">
        <v>18</v>
      </c>
      <c r="F645" t="s">
        <v>36</v>
      </c>
      <c r="G645" t="str">
        <f>VLOOKUP(Table_Query_from_OCE_REP4[[#This Row],[FMPORT]],Table_Query_from_OCE_REP_1[],2,)</f>
        <v>PAPEETE (TAHITI), FRENCH POLYNESIA</v>
      </c>
      <c r="H645" t="s">
        <v>44</v>
      </c>
      <c r="I645" t="str">
        <f>VLOOKUP(Table_Query_from_OCE_REP4[[#This Row],[TOPORT]],Table_Query_from_OCE_REP_1[[PCODE]:[PNAME]],2,)</f>
        <v>LOS ANGELES, CALIFORNIA</v>
      </c>
      <c r="J645" t="str">
        <f>_xlfn.CONCAT(Table_Query_from_OCE_REP4[[#This Row],[FMPORT]],"/",Table_Query_from_OCE_REP4[[#This Row],[TOPORT]])</f>
        <v>PPT/LAX</v>
      </c>
      <c r="K645" t="str">
        <f>_xlfn.CONCAT(Table_Query_from_OCE_REP4[[#This Row],[FM NAME]],"/",Table_Query_from_OCE_REP4[[#This Row],[TO NAME]])</f>
        <v>PAPEETE (TAHITI), FRENCH POLYNESIA/LOS ANGELES, CALIFORNIA</v>
      </c>
      <c r="M645" t="s">
        <v>2506</v>
      </c>
      <c r="N645" t="s">
        <v>2507</v>
      </c>
      <c r="O645" t="s">
        <v>1308</v>
      </c>
    </row>
    <row r="646" spans="1:15" x14ac:dyDescent="0.35">
      <c r="A646" t="s">
        <v>749</v>
      </c>
      <c r="B646" t="s">
        <v>750</v>
      </c>
      <c r="C646" t="s">
        <v>655</v>
      </c>
      <c r="D646" s="17">
        <v>45050</v>
      </c>
      <c r="E646">
        <v>7</v>
      </c>
      <c r="F646" t="s">
        <v>44</v>
      </c>
      <c r="G646" t="str">
        <f>VLOOKUP(Table_Query_from_OCE_REP4[[#This Row],[FMPORT]],Table_Query_from_OCE_REP_1[],2,)</f>
        <v>LOS ANGELES, CALIFORNIA</v>
      </c>
      <c r="H646" t="s">
        <v>44</v>
      </c>
      <c r="I646" t="str">
        <f>VLOOKUP(Table_Query_from_OCE_REP4[[#This Row],[TOPORT]],Table_Query_from_OCE_REP_1[[PCODE]:[PNAME]],2,)</f>
        <v>LOS ANGELES, CALIFORNIA</v>
      </c>
      <c r="J646" t="str">
        <f>_xlfn.CONCAT(Table_Query_from_OCE_REP4[[#This Row],[FMPORT]],"/",Table_Query_from_OCE_REP4[[#This Row],[TOPORT]])</f>
        <v>LAX/LAX</v>
      </c>
      <c r="K646" t="str">
        <f>_xlfn.CONCAT(Table_Query_from_OCE_REP4[[#This Row],[FM NAME]],"/",Table_Query_from_OCE_REP4[[#This Row],[TO NAME]])</f>
        <v>LOS ANGELES, CALIFORNIA/LOS ANGELES, CALIFORNIA</v>
      </c>
      <c r="M646" t="s">
        <v>2508</v>
      </c>
      <c r="N646" t="s">
        <v>2509</v>
      </c>
      <c r="O646" t="s">
        <v>1491</v>
      </c>
    </row>
    <row r="647" spans="1:15" x14ac:dyDescent="0.35">
      <c r="A647" t="s">
        <v>751</v>
      </c>
      <c r="B647" t="s">
        <v>750</v>
      </c>
      <c r="C647" t="s">
        <v>655</v>
      </c>
      <c r="D647" s="17">
        <v>45057</v>
      </c>
      <c r="E647">
        <v>7</v>
      </c>
      <c r="F647" t="s">
        <v>44</v>
      </c>
      <c r="G647" t="str">
        <f>VLOOKUP(Table_Query_from_OCE_REP4[[#This Row],[FMPORT]],Table_Query_from_OCE_REP_1[],2,)</f>
        <v>LOS ANGELES, CALIFORNIA</v>
      </c>
      <c r="H647" t="s">
        <v>44</v>
      </c>
      <c r="I647" t="str">
        <f>VLOOKUP(Table_Query_from_OCE_REP4[[#This Row],[TOPORT]],Table_Query_from_OCE_REP_1[[PCODE]:[PNAME]],2,)</f>
        <v>LOS ANGELES, CALIFORNIA</v>
      </c>
      <c r="J647" t="str">
        <f>_xlfn.CONCAT(Table_Query_from_OCE_REP4[[#This Row],[FMPORT]],"/",Table_Query_from_OCE_REP4[[#This Row],[TOPORT]])</f>
        <v>LAX/LAX</v>
      </c>
      <c r="K647" t="str">
        <f>_xlfn.CONCAT(Table_Query_from_OCE_REP4[[#This Row],[FM NAME]],"/",Table_Query_from_OCE_REP4[[#This Row],[TO NAME]])</f>
        <v>LOS ANGELES, CALIFORNIA/LOS ANGELES, CALIFORNIA</v>
      </c>
      <c r="M647" t="s">
        <v>2510</v>
      </c>
      <c r="N647" t="s">
        <v>2511</v>
      </c>
      <c r="O647" t="s">
        <v>1382</v>
      </c>
    </row>
    <row r="648" spans="1:15" x14ac:dyDescent="0.35">
      <c r="A648" t="s">
        <v>752</v>
      </c>
      <c r="B648" t="s">
        <v>683</v>
      </c>
      <c r="C648" t="s">
        <v>655</v>
      </c>
      <c r="D648" s="17">
        <v>45064</v>
      </c>
      <c r="E648">
        <v>12</v>
      </c>
      <c r="F648" t="s">
        <v>44</v>
      </c>
      <c r="G648" t="str">
        <f>VLOOKUP(Table_Query_from_OCE_REP4[[#This Row],[FMPORT]],Table_Query_from_OCE_REP_1[],2,)</f>
        <v>LOS ANGELES, CALIFORNIA</v>
      </c>
      <c r="H648" t="s">
        <v>51</v>
      </c>
      <c r="I648" t="str">
        <f>VLOOKUP(Table_Query_from_OCE_REP4[[#This Row],[TOPORT]],Table_Query_from_OCE_REP_1[[PCODE]:[PNAME]],2,)</f>
        <v>VANCOUVER, BRITISH COLUMBIA</v>
      </c>
      <c r="J648" t="str">
        <f>_xlfn.CONCAT(Table_Query_from_OCE_REP4[[#This Row],[FMPORT]],"/",Table_Query_from_OCE_REP4[[#This Row],[TOPORT]])</f>
        <v>LAX/YVR</v>
      </c>
      <c r="K648" t="str">
        <f>_xlfn.CONCAT(Table_Query_from_OCE_REP4[[#This Row],[FM NAME]],"/",Table_Query_from_OCE_REP4[[#This Row],[TO NAME]])</f>
        <v>LOS ANGELES, CALIFORNIA/VANCOUVER, BRITISH COLUMBIA</v>
      </c>
      <c r="M648" t="s">
        <v>2512</v>
      </c>
      <c r="N648" t="s">
        <v>2513</v>
      </c>
      <c r="O648" t="s">
        <v>1624</v>
      </c>
    </row>
    <row r="649" spans="1:15" x14ac:dyDescent="0.35">
      <c r="A649" t="s">
        <v>753</v>
      </c>
      <c r="B649" t="s">
        <v>754</v>
      </c>
      <c r="C649" t="s">
        <v>655</v>
      </c>
      <c r="D649" s="17">
        <v>45076</v>
      </c>
      <c r="E649">
        <v>10</v>
      </c>
      <c r="F649" t="s">
        <v>51</v>
      </c>
      <c r="G649" t="str">
        <f>VLOOKUP(Table_Query_from_OCE_REP4[[#This Row],[FMPORT]],Table_Query_from_OCE_REP_1[],2,)</f>
        <v>VANCOUVER, BRITISH COLUMBIA</v>
      </c>
      <c r="H649" t="s">
        <v>54</v>
      </c>
      <c r="I649" t="str">
        <f>VLOOKUP(Table_Query_from_OCE_REP4[[#This Row],[TOPORT]],Table_Query_from_OCE_REP_1[[PCODE]:[PNAME]],2,)</f>
        <v>SEATTLE, WASHINGTON</v>
      </c>
      <c r="J649" t="str">
        <f>_xlfn.CONCAT(Table_Query_from_OCE_REP4[[#This Row],[FMPORT]],"/",Table_Query_from_OCE_REP4[[#This Row],[TOPORT]])</f>
        <v>YVR/SEA</v>
      </c>
      <c r="K649" t="str">
        <f>_xlfn.CONCAT(Table_Query_from_OCE_REP4[[#This Row],[FM NAME]],"/",Table_Query_from_OCE_REP4[[#This Row],[TO NAME]])</f>
        <v>VANCOUVER, BRITISH COLUMBIA/SEATTLE, WASHINGTON</v>
      </c>
      <c r="M649" t="s">
        <v>2514</v>
      </c>
      <c r="N649" t="s">
        <v>2515</v>
      </c>
      <c r="O649" t="s">
        <v>1358</v>
      </c>
    </row>
    <row r="650" spans="1:15" x14ac:dyDescent="0.35">
      <c r="A650" t="s">
        <v>755</v>
      </c>
      <c r="B650" t="s">
        <v>756</v>
      </c>
      <c r="C650" t="s">
        <v>655</v>
      </c>
      <c r="D650" s="17">
        <v>45086</v>
      </c>
      <c r="E650">
        <v>7</v>
      </c>
      <c r="F650" t="s">
        <v>54</v>
      </c>
      <c r="G650" t="str">
        <f>VLOOKUP(Table_Query_from_OCE_REP4[[#This Row],[FMPORT]],Table_Query_from_OCE_REP_1[],2,)</f>
        <v>SEATTLE, WASHINGTON</v>
      </c>
      <c r="H650" t="s">
        <v>54</v>
      </c>
      <c r="I650" t="str">
        <f>VLOOKUP(Table_Query_from_OCE_REP4[[#This Row],[TOPORT]],Table_Query_from_OCE_REP_1[[PCODE]:[PNAME]],2,)</f>
        <v>SEATTLE, WASHINGTON</v>
      </c>
      <c r="J650" t="str">
        <f>_xlfn.CONCAT(Table_Query_from_OCE_REP4[[#This Row],[FMPORT]],"/",Table_Query_from_OCE_REP4[[#This Row],[TOPORT]])</f>
        <v>SEA/SEA</v>
      </c>
      <c r="K650" t="str">
        <f>_xlfn.CONCAT(Table_Query_from_OCE_REP4[[#This Row],[FM NAME]],"/",Table_Query_from_OCE_REP4[[#This Row],[TO NAME]])</f>
        <v>SEATTLE, WASHINGTON/SEATTLE, WASHINGTON</v>
      </c>
      <c r="M650" t="s">
        <v>2516</v>
      </c>
      <c r="N650" t="s">
        <v>2517</v>
      </c>
      <c r="O650" t="s">
        <v>1267</v>
      </c>
    </row>
    <row r="651" spans="1:15" x14ac:dyDescent="0.35">
      <c r="A651" t="s">
        <v>757</v>
      </c>
      <c r="B651" t="s">
        <v>695</v>
      </c>
      <c r="C651" t="s">
        <v>655</v>
      </c>
      <c r="D651" s="17">
        <v>45093</v>
      </c>
      <c r="E651">
        <v>7</v>
      </c>
      <c r="F651" t="s">
        <v>54</v>
      </c>
      <c r="G651" t="str">
        <f>VLOOKUP(Table_Query_from_OCE_REP4[[#This Row],[FMPORT]],Table_Query_from_OCE_REP_1[],2,)</f>
        <v>SEATTLE, WASHINGTON</v>
      </c>
      <c r="H651" t="s">
        <v>54</v>
      </c>
      <c r="I651" t="str">
        <f>VLOOKUP(Table_Query_from_OCE_REP4[[#This Row],[TOPORT]],Table_Query_from_OCE_REP_1[[PCODE]:[PNAME]],2,)</f>
        <v>SEATTLE, WASHINGTON</v>
      </c>
      <c r="J651" t="str">
        <f>_xlfn.CONCAT(Table_Query_from_OCE_REP4[[#This Row],[FMPORT]],"/",Table_Query_from_OCE_REP4[[#This Row],[TOPORT]])</f>
        <v>SEA/SEA</v>
      </c>
      <c r="K651" t="str">
        <f>_xlfn.CONCAT(Table_Query_from_OCE_REP4[[#This Row],[FM NAME]],"/",Table_Query_from_OCE_REP4[[#This Row],[TO NAME]])</f>
        <v>SEATTLE, WASHINGTON/SEATTLE, WASHINGTON</v>
      </c>
      <c r="M651" t="s">
        <v>4142</v>
      </c>
      <c r="N651" t="s">
        <v>4143</v>
      </c>
      <c r="O651" t="s">
        <v>1300</v>
      </c>
    </row>
    <row r="652" spans="1:15" x14ac:dyDescent="0.35">
      <c r="A652" t="s">
        <v>758</v>
      </c>
      <c r="B652" t="s">
        <v>759</v>
      </c>
      <c r="C652" t="s">
        <v>655</v>
      </c>
      <c r="D652" s="17">
        <v>45100</v>
      </c>
      <c r="E652">
        <v>10</v>
      </c>
      <c r="F652" t="s">
        <v>54</v>
      </c>
      <c r="G652" t="str">
        <f>VLOOKUP(Table_Query_from_OCE_REP4[[#This Row],[FMPORT]],Table_Query_from_OCE_REP_1[],2,)</f>
        <v>SEATTLE, WASHINGTON</v>
      </c>
      <c r="H652" t="s">
        <v>54</v>
      </c>
      <c r="I652" t="str">
        <f>VLOOKUP(Table_Query_from_OCE_REP4[[#This Row],[TOPORT]],Table_Query_from_OCE_REP_1[[PCODE]:[PNAME]],2,)</f>
        <v>SEATTLE, WASHINGTON</v>
      </c>
      <c r="J652" t="str">
        <f>_xlfn.CONCAT(Table_Query_from_OCE_REP4[[#This Row],[FMPORT]],"/",Table_Query_from_OCE_REP4[[#This Row],[TOPORT]])</f>
        <v>SEA/SEA</v>
      </c>
      <c r="K652" t="str">
        <f>_xlfn.CONCAT(Table_Query_from_OCE_REP4[[#This Row],[FM NAME]],"/",Table_Query_from_OCE_REP4[[#This Row],[TO NAME]])</f>
        <v>SEATTLE, WASHINGTON/SEATTLE, WASHINGTON</v>
      </c>
      <c r="M652" t="s">
        <v>2518</v>
      </c>
      <c r="N652" t="s">
        <v>2519</v>
      </c>
      <c r="O652" t="s">
        <v>1290</v>
      </c>
    </row>
    <row r="653" spans="1:15" x14ac:dyDescent="0.35">
      <c r="A653" t="s">
        <v>760</v>
      </c>
      <c r="B653" t="s">
        <v>693</v>
      </c>
      <c r="C653" t="s">
        <v>655</v>
      </c>
      <c r="D653" s="17">
        <v>45110</v>
      </c>
      <c r="E653">
        <v>11</v>
      </c>
      <c r="F653" t="s">
        <v>54</v>
      </c>
      <c r="G653" t="str">
        <f>VLOOKUP(Table_Query_from_OCE_REP4[[#This Row],[FMPORT]],Table_Query_from_OCE_REP_1[],2,)</f>
        <v>SEATTLE, WASHINGTON</v>
      </c>
      <c r="H653" t="s">
        <v>54</v>
      </c>
      <c r="I653" t="str">
        <f>VLOOKUP(Table_Query_from_OCE_REP4[[#This Row],[TOPORT]],Table_Query_from_OCE_REP_1[[PCODE]:[PNAME]],2,)</f>
        <v>SEATTLE, WASHINGTON</v>
      </c>
      <c r="J653" t="str">
        <f>_xlfn.CONCAT(Table_Query_from_OCE_REP4[[#This Row],[FMPORT]],"/",Table_Query_from_OCE_REP4[[#This Row],[TOPORT]])</f>
        <v>SEA/SEA</v>
      </c>
      <c r="K653" t="str">
        <f>_xlfn.CONCAT(Table_Query_from_OCE_REP4[[#This Row],[FM NAME]],"/",Table_Query_from_OCE_REP4[[#This Row],[TO NAME]])</f>
        <v>SEATTLE, WASHINGTON/SEATTLE, WASHINGTON</v>
      </c>
      <c r="M653" t="s">
        <v>2520</v>
      </c>
      <c r="N653" t="s">
        <v>2521</v>
      </c>
      <c r="O653" t="s">
        <v>28</v>
      </c>
    </row>
    <row r="654" spans="1:15" x14ac:dyDescent="0.35">
      <c r="A654" t="s">
        <v>761</v>
      </c>
      <c r="B654" t="s">
        <v>697</v>
      </c>
      <c r="C654" t="s">
        <v>655</v>
      </c>
      <c r="D654" s="17">
        <v>45121</v>
      </c>
      <c r="E654">
        <v>7</v>
      </c>
      <c r="F654" t="s">
        <v>54</v>
      </c>
      <c r="G654" t="str">
        <f>VLOOKUP(Table_Query_from_OCE_REP4[[#This Row],[FMPORT]],Table_Query_from_OCE_REP_1[],2,)</f>
        <v>SEATTLE, WASHINGTON</v>
      </c>
      <c r="H654" t="s">
        <v>54</v>
      </c>
      <c r="I654" t="str">
        <f>VLOOKUP(Table_Query_from_OCE_REP4[[#This Row],[TOPORT]],Table_Query_from_OCE_REP_1[[PCODE]:[PNAME]],2,)</f>
        <v>SEATTLE, WASHINGTON</v>
      </c>
      <c r="J654" t="str">
        <f>_xlfn.CONCAT(Table_Query_from_OCE_REP4[[#This Row],[FMPORT]],"/",Table_Query_from_OCE_REP4[[#This Row],[TOPORT]])</f>
        <v>SEA/SEA</v>
      </c>
      <c r="K654" t="str">
        <f>_xlfn.CONCAT(Table_Query_from_OCE_REP4[[#This Row],[FM NAME]],"/",Table_Query_from_OCE_REP4[[#This Row],[TO NAME]])</f>
        <v>SEATTLE, WASHINGTON/SEATTLE, WASHINGTON</v>
      </c>
      <c r="M654" t="s">
        <v>2522</v>
      </c>
      <c r="N654" t="s">
        <v>2523</v>
      </c>
      <c r="O654" t="s">
        <v>1308</v>
      </c>
    </row>
    <row r="655" spans="1:15" x14ac:dyDescent="0.35">
      <c r="A655" t="s">
        <v>762</v>
      </c>
      <c r="B655" t="s">
        <v>763</v>
      </c>
      <c r="C655" t="s">
        <v>655</v>
      </c>
      <c r="D655" s="17">
        <v>45128</v>
      </c>
      <c r="E655">
        <v>11</v>
      </c>
      <c r="F655" t="s">
        <v>54</v>
      </c>
      <c r="G655" t="str">
        <f>VLOOKUP(Table_Query_from_OCE_REP4[[#This Row],[FMPORT]],Table_Query_from_OCE_REP_1[],2,)</f>
        <v>SEATTLE, WASHINGTON</v>
      </c>
      <c r="H655" t="s">
        <v>54</v>
      </c>
      <c r="I655" t="str">
        <f>VLOOKUP(Table_Query_from_OCE_REP4[[#This Row],[TOPORT]],Table_Query_from_OCE_REP_1[[PCODE]:[PNAME]],2,)</f>
        <v>SEATTLE, WASHINGTON</v>
      </c>
      <c r="J655" t="str">
        <f>_xlfn.CONCAT(Table_Query_from_OCE_REP4[[#This Row],[FMPORT]],"/",Table_Query_from_OCE_REP4[[#This Row],[TOPORT]])</f>
        <v>SEA/SEA</v>
      </c>
      <c r="K655" t="str">
        <f>_xlfn.CONCAT(Table_Query_from_OCE_REP4[[#This Row],[FM NAME]],"/",Table_Query_from_OCE_REP4[[#This Row],[TO NAME]])</f>
        <v>SEATTLE, WASHINGTON/SEATTLE, WASHINGTON</v>
      </c>
      <c r="M655" t="s">
        <v>2524</v>
      </c>
      <c r="N655" t="s">
        <v>2525</v>
      </c>
      <c r="O655" t="s">
        <v>1305</v>
      </c>
    </row>
    <row r="656" spans="1:15" x14ac:dyDescent="0.35">
      <c r="A656" t="s">
        <v>764</v>
      </c>
      <c r="B656" t="s">
        <v>695</v>
      </c>
      <c r="C656" t="s">
        <v>655</v>
      </c>
      <c r="D656" s="17">
        <v>45139</v>
      </c>
      <c r="E656">
        <v>7</v>
      </c>
      <c r="F656" t="s">
        <v>54</v>
      </c>
      <c r="G656" t="str">
        <f>VLOOKUP(Table_Query_from_OCE_REP4[[#This Row],[FMPORT]],Table_Query_from_OCE_REP_1[],2,)</f>
        <v>SEATTLE, WASHINGTON</v>
      </c>
      <c r="H656" t="s">
        <v>54</v>
      </c>
      <c r="I656" t="str">
        <f>VLOOKUP(Table_Query_from_OCE_REP4[[#This Row],[TOPORT]],Table_Query_from_OCE_REP_1[[PCODE]:[PNAME]],2,)</f>
        <v>SEATTLE, WASHINGTON</v>
      </c>
      <c r="J656" t="str">
        <f>_xlfn.CONCAT(Table_Query_from_OCE_REP4[[#This Row],[FMPORT]],"/",Table_Query_from_OCE_REP4[[#This Row],[TOPORT]])</f>
        <v>SEA/SEA</v>
      </c>
      <c r="K656" t="str">
        <f>_xlfn.CONCAT(Table_Query_from_OCE_REP4[[#This Row],[FM NAME]],"/",Table_Query_from_OCE_REP4[[#This Row],[TO NAME]])</f>
        <v>SEATTLE, WASHINGTON/SEATTLE, WASHINGTON</v>
      </c>
      <c r="M656" t="s">
        <v>813</v>
      </c>
      <c r="N656" t="s">
        <v>2526</v>
      </c>
      <c r="O656" t="s">
        <v>1300</v>
      </c>
    </row>
    <row r="657" spans="1:15" x14ac:dyDescent="0.35">
      <c r="A657" t="s">
        <v>765</v>
      </c>
      <c r="B657" t="s">
        <v>766</v>
      </c>
      <c r="C657" t="s">
        <v>655</v>
      </c>
      <c r="D657" s="17">
        <v>45146</v>
      </c>
      <c r="E657">
        <v>10</v>
      </c>
      <c r="F657" t="s">
        <v>54</v>
      </c>
      <c r="G657" t="str">
        <f>VLOOKUP(Table_Query_from_OCE_REP4[[#This Row],[FMPORT]],Table_Query_from_OCE_REP_1[],2,)</f>
        <v>SEATTLE, WASHINGTON</v>
      </c>
      <c r="H657" t="s">
        <v>54</v>
      </c>
      <c r="I657" t="str">
        <f>VLOOKUP(Table_Query_from_OCE_REP4[[#This Row],[TOPORT]],Table_Query_from_OCE_REP_1[[PCODE]:[PNAME]],2,)</f>
        <v>SEATTLE, WASHINGTON</v>
      </c>
      <c r="J657" t="str">
        <f>_xlfn.CONCAT(Table_Query_from_OCE_REP4[[#This Row],[FMPORT]],"/",Table_Query_from_OCE_REP4[[#This Row],[TOPORT]])</f>
        <v>SEA/SEA</v>
      </c>
      <c r="K657" t="str">
        <f>_xlfn.CONCAT(Table_Query_from_OCE_REP4[[#This Row],[FM NAME]],"/",Table_Query_from_OCE_REP4[[#This Row],[TO NAME]])</f>
        <v>SEATTLE, WASHINGTON/SEATTLE, WASHINGTON</v>
      </c>
      <c r="M657" t="s">
        <v>2527</v>
      </c>
      <c r="N657" t="s">
        <v>2528</v>
      </c>
      <c r="O657" t="s">
        <v>1281</v>
      </c>
    </row>
    <row r="658" spans="1:15" x14ac:dyDescent="0.35">
      <c r="A658" t="s">
        <v>767</v>
      </c>
      <c r="B658" t="s">
        <v>691</v>
      </c>
      <c r="C658" t="s">
        <v>655</v>
      </c>
      <c r="D658" s="17">
        <v>45156</v>
      </c>
      <c r="E658">
        <v>10</v>
      </c>
      <c r="F658" t="s">
        <v>54</v>
      </c>
      <c r="G658" t="str">
        <f>VLOOKUP(Table_Query_from_OCE_REP4[[#This Row],[FMPORT]],Table_Query_from_OCE_REP_1[],2,)</f>
        <v>SEATTLE, WASHINGTON</v>
      </c>
      <c r="H658" t="s">
        <v>54</v>
      </c>
      <c r="I658" t="str">
        <f>VLOOKUP(Table_Query_from_OCE_REP4[[#This Row],[TOPORT]],Table_Query_from_OCE_REP_1[[PCODE]:[PNAME]],2,)</f>
        <v>SEATTLE, WASHINGTON</v>
      </c>
      <c r="J658" t="str">
        <f>_xlfn.CONCAT(Table_Query_from_OCE_REP4[[#This Row],[FMPORT]],"/",Table_Query_from_OCE_REP4[[#This Row],[TOPORT]])</f>
        <v>SEA/SEA</v>
      </c>
      <c r="K658" t="str">
        <f>_xlfn.CONCAT(Table_Query_from_OCE_REP4[[#This Row],[FM NAME]],"/",Table_Query_from_OCE_REP4[[#This Row],[TO NAME]])</f>
        <v>SEATTLE, WASHINGTON/SEATTLE, WASHINGTON</v>
      </c>
      <c r="M658" t="s">
        <v>62</v>
      </c>
      <c r="N658" t="s">
        <v>2529</v>
      </c>
      <c r="O658" t="s">
        <v>1284</v>
      </c>
    </row>
    <row r="659" spans="1:15" x14ac:dyDescent="0.35">
      <c r="A659" t="s">
        <v>768</v>
      </c>
      <c r="B659" t="s">
        <v>702</v>
      </c>
      <c r="C659" t="s">
        <v>655</v>
      </c>
      <c r="D659" s="17">
        <v>45166</v>
      </c>
      <c r="E659">
        <v>10</v>
      </c>
      <c r="F659" t="s">
        <v>54</v>
      </c>
      <c r="G659" t="str">
        <f>VLOOKUP(Table_Query_from_OCE_REP4[[#This Row],[FMPORT]],Table_Query_from_OCE_REP_1[],2,)</f>
        <v>SEATTLE, WASHINGTON</v>
      </c>
      <c r="H659" t="s">
        <v>51</v>
      </c>
      <c r="I659" t="str">
        <f>VLOOKUP(Table_Query_from_OCE_REP4[[#This Row],[TOPORT]],Table_Query_from_OCE_REP_1[[PCODE]:[PNAME]],2,)</f>
        <v>VANCOUVER, BRITISH COLUMBIA</v>
      </c>
      <c r="J659" t="str">
        <f>_xlfn.CONCAT(Table_Query_from_OCE_REP4[[#This Row],[FMPORT]],"/",Table_Query_from_OCE_REP4[[#This Row],[TOPORT]])</f>
        <v>SEA/YVR</v>
      </c>
      <c r="K659" t="str">
        <f>_xlfn.CONCAT(Table_Query_from_OCE_REP4[[#This Row],[FM NAME]],"/",Table_Query_from_OCE_REP4[[#This Row],[TO NAME]])</f>
        <v>SEATTLE, WASHINGTON/VANCOUVER, BRITISH COLUMBIA</v>
      </c>
      <c r="M659" t="s">
        <v>2530</v>
      </c>
      <c r="N659" t="s">
        <v>2531</v>
      </c>
      <c r="O659" t="s">
        <v>1462</v>
      </c>
    </row>
    <row r="660" spans="1:15" x14ac:dyDescent="0.35">
      <c r="A660" t="s">
        <v>769</v>
      </c>
      <c r="B660" t="s">
        <v>770</v>
      </c>
      <c r="C660" t="s">
        <v>655</v>
      </c>
      <c r="D660" s="17">
        <v>45176</v>
      </c>
      <c r="E660">
        <v>13</v>
      </c>
      <c r="F660" t="s">
        <v>51</v>
      </c>
      <c r="G660" t="str">
        <f>VLOOKUP(Table_Query_from_OCE_REP4[[#This Row],[FMPORT]],Table_Query_from_OCE_REP_1[],2,)</f>
        <v>VANCOUVER, BRITISH COLUMBIA</v>
      </c>
      <c r="H660" t="s">
        <v>44</v>
      </c>
      <c r="I660" t="str">
        <f>VLOOKUP(Table_Query_from_OCE_REP4[[#This Row],[TOPORT]],Table_Query_from_OCE_REP_1[[PCODE]:[PNAME]],2,)</f>
        <v>LOS ANGELES, CALIFORNIA</v>
      </c>
      <c r="J660" t="str">
        <f>_xlfn.CONCAT(Table_Query_from_OCE_REP4[[#This Row],[FMPORT]],"/",Table_Query_from_OCE_REP4[[#This Row],[TOPORT]])</f>
        <v>YVR/LAX</v>
      </c>
      <c r="K660" t="str">
        <f>_xlfn.CONCAT(Table_Query_from_OCE_REP4[[#This Row],[FM NAME]],"/",Table_Query_from_OCE_REP4[[#This Row],[TO NAME]])</f>
        <v>VANCOUVER, BRITISH COLUMBIA/LOS ANGELES, CALIFORNIA</v>
      </c>
      <c r="M660" t="s">
        <v>2532</v>
      </c>
      <c r="N660" t="s">
        <v>2533</v>
      </c>
      <c r="O660" t="s">
        <v>1462</v>
      </c>
    </row>
    <row r="661" spans="1:15" x14ac:dyDescent="0.35">
      <c r="A661" t="s">
        <v>771</v>
      </c>
      <c r="B661" t="s">
        <v>772</v>
      </c>
      <c r="C661" t="s">
        <v>655</v>
      </c>
      <c r="D661" s="17">
        <v>45176</v>
      </c>
      <c r="E661">
        <v>20</v>
      </c>
      <c r="F661" t="s">
        <v>51</v>
      </c>
      <c r="G661" t="str">
        <f>VLOOKUP(Table_Query_from_OCE_REP4[[#This Row],[FMPORT]],Table_Query_from_OCE_REP_1[],2,)</f>
        <v>VANCOUVER, BRITISH COLUMBIA</v>
      </c>
      <c r="H661" t="s">
        <v>44</v>
      </c>
      <c r="I661" t="str">
        <f>VLOOKUP(Table_Query_from_OCE_REP4[[#This Row],[TOPORT]],Table_Query_from_OCE_REP_1[[PCODE]:[PNAME]],2,)</f>
        <v>LOS ANGELES, CALIFORNIA</v>
      </c>
      <c r="J661" t="str">
        <f>_xlfn.CONCAT(Table_Query_from_OCE_REP4[[#This Row],[FMPORT]],"/",Table_Query_from_OCE_REP4[[#This Row],[TOPORT]])</f>
        <v>YVR/LAX</v>
      </c>
      <c r="K661" t="str">
        <f>_xlfn.CONCAT(Table_Query_from_OCE_REP4[[#This Row],[FM NAME]],"/",Table_Query_from_OCE_REP4[[#This Row],[TO NAME]])</f>
        <v>VANCOUVER, BRITISH COLUMBIA/LOS ANGELES, CALIFORNIA</v>
      </c>
      <c r="M661" t="s">
        <v>2534</v>
      </c>
      <c r="N661" t="s">
        <v>2535</v>
      </c>
      <c r="O661" t="s">
        <v>2536</v>
      </c>
    </row>
    <row r="662" spans="1:15" x14ac:dyDescent="0.35">
      <c r="A662" t="s">
        <v>773</v>
      </c>
      <c r="B662" t="s">
        <v>774</v>
      </c>
      <c r="C662" t="s">
        <v>655</v>
      </c>
      <c r="D662" s="17">
        <v>45189</v>
      </c>
      <c r="E662">
        <v>7</v>
      </c>
      <c r="F662" t="s">
        <v>44</v>
      </c>
      <c r="G662" t="str">
        <f>VLOOKUP(Table_Query_from_OCE_REP4[[#This Row],[FMPORT]],Table_Query_from_OCE_REP_1[],2,)</f>
        <v>LOS ANGELES, CALIFORNIA</v>
      </c>
      <c r="H662" t="s">
        <v>44</v>
      </c>
      <c r="I662" t="str">
        <f>VLOOKUP(Table_Query_from_OCE_REP4[[#This Row],[TOPORT]],Table_Query_from_OCE_REP_1[[PCODE]:[PNAME]],2,)</f>
        <v>LOS ANGELES, CALIFORNIA</v>
      </c>
      <c r="J662" t="str">
        <f>_xlfn.CONCAT(Table_Query_from_OCE_REP4[[#This Row],[FMPORT]],"/",Table_Query_from_OCE_REP4[[#This Row],[TOPORT]])</f>
        <v>LAX/LAX</v>
      </c>
      <c r="K662" t="str">
        <f>_xlfn.CONCAT(Table_Query_from_OCE_REP4[[#This Row],[FM NAME]],"/",Table_Query_from_OCE_REP4[[#This Row],[TO NAME]])</f>
        <v>LOS ANGELES, CALIFORNIA/LOS ANGELES, CALIFORNIA</v>
      </c>
      <c r="M662" t="s">
        <v>2537</v>
      </c>
      <c r="N662" t="s">
        <v>2538</v>
      </c>
      <c r="O662" t="s">
        <v>1281</v>
      </c>
    </row>
    <row r="663" spans="1:15" x14ac:dyDescent="0.35">
      <c r="A663" t="s">
        <v>775</v>
      </c>
      <c r="B663" t="s">
        <v>776</v>
      </c>
      <c r="C663" t="s">
        <v>655</v>
      </c>
      <c r="D663" s="17">
        <v>45196</v>
      </c>
      <c r="E663">
        <v>7</v>
      </c>
      <c r="F663" t="s">
        <v>44</v>
      </c>
      <c r="G663" t="str">
        <f>VLOOKUP(Table_Query_from_OCE_REP4[[#This Row],[FMPORT]],Table_Query_from_OCE_REP_1[],2,)</f>
        <v>LOS ANGELES, CALIFORNIA</v>
      </c>
      <c r="H663" t="s">
        <v>44</v>
      </c>
      <c r="I663" t="str">
        <f>VLOOKUP(Table_Query_from_OCE_REP4[[#This Row],[TOPORT]],Table_Query_from_OCE_REP_1[[PCODE]:[PNAME]],2,)</f>
        <v>LOS ANGELES, CALIFORNIA</v>
      </c>
      <c r="J663" t="str">
        <f>_xlfn.CONCAT(Table_Query_from_OCE_REP4[[#This Row],[FMPORT]],"/",Table_Query_from_OCE_REP4[[#This Row],[TOPORT]])</f>
        <v>LAX/LAX</v>
      </c>
      <c r="K663" t="str">
        <f>_xlfn.CONCAT(Table_Query_from_OCE_REP4[[#This Row],[FM NAME]],"/",Table_Query_from_OCE_REP4[[#This Row],[TO NAME]])</f>
        <v>LOS ANGELES, CALIFORNIA/LOS ANGELES, CALIFORNIA</v>
      </c>
      <c r="M663" t="s">
        <v>2539</v>
      </c>
      <c r="N663" t="s">
        <v>2540</v>
      </c>
      <c r="O663" t="s">
        <v>1379</v>
      </c>
    </row>
    <row r="664" spans="1:15" x14ac:dyDescent="0.35">
      <c r="A664" t="s">
        <v>777</v>
      </c>
      <c r="B664" t="s">
        <v>778</v>
      </c>
      <c r="C664" t="s">
        <v>655</v>
      </c>
      <c r="D664" s="17">
        <v>45203</v>
      </c>
      <c r="E664">
        <v>24</v>
      </c>
      <c r="F664" t="s">
        <v>44</v>
      </c>
      <c r="G664" t="str">
        <f>VLOOKUP(Table_Query_from_OCE_REP4[[#This Row],[FMPORT]],Table_Query_from_OCE_REP_1[],2,)</f>
        <v>LOS ANGELES, CALIFORNIA</v>
      </c>
      <c r="H664" t="s">
        <v>131</v>
      </c>
      <c r="I664" t="str">
        <f>VLOOKUP(Table_Query_from_OCE_REP4[[#This Row],[TOPORT]],Table_Query_from_OCE_REP_1[[PCODE]:[PNAME]],2,)</f>
        <v>TOKYO, JAPAN</v>
      </c>
      <c r="J664" t="str">
        <f>_xlfn.CONCAT(Table_Query_from_OCE_REP4[[#This Row],[FMPORT]],"/",Table_Query_from_OCE_REP4[[#This Row],[TOPORT]])</f>
        <v>LAX/TOK</v>
      </c>
      <c r="K664" t="str">
        <f>_xlfn.CONCAT(Table_Query_from_OCE_REP4[[#This Row],[FM NAME]],"/",Table_Query_from_OCE_REP4[[#This Row],[TO NAME]])</f>
        <v>LOS ANGELES, CALIFORNIA/TOKYO, JAPAN</v>
      </c>
      <c r="M664" t="s">
        <v>2541</v>
      </c>
      <c r="N664" t="s">
        <v>2542</v>
      </c>
      <c r="O664" t="s">
        <v>1462</v>
      </c>
    </row>
    <row r="665" spans="1:15" x14ac:dyDescent="0.35">
      <c r="A665" t="s">
        <v>3272</v>
      </c>
      <c r="B665" t="s">
        <v>3273</v>
      </c>
      <c r="C665" t="s">
        <v>655</v>
      </c>
      <c r="D665" s="17">
        <v>45203</v>
      </c>
      <c r="E665">
        <v>38</v>
      </c>
      <c r="F665" t="s">
        <v>44</v>
      </c>
      <c r="G665" t="str">
        <f>VLOOKUP(Table_Query_from_OCE_REP4[[#This Row],[FMPORT]],Table_Query_from_OCE_REP_1[],2,)</f>
        <v>LOS ANGELES, CALIFORNIA</v>
      </c>
      <c r="H665" t="s">
        <v>33</v>
      </c>
      <c r="I665" t="str">
        <f>VLOOKUP(Table_Query_from_OCE_REP4[[#This Row],[TOPORT]],Table_Query_from_OCE_REP_1[[PCODE]:[PNAME]],2,)</f>
        <v>HONG KONG, CHINA</v>
      </c>
      <c r="J665" t="str">
        <f>_xlfn.CONCAT(Table_Query_from_OCE_REP4[[#This Row],[FMPORT]],"/",Table_Query_from_OCE_REP4[[#This Row],[TOPORT]])</f>
        <v>LAX/HKG</v>
      </c>
      <c r="K665" t="str">
        <f>_xlfn.CONCAT(Table_Query_from_OCE_REP4[[#This Row],[FM NAME]],"/",Table_Query_from_OCE_REP4[[#This Row],[TO NAME]])</f>
        <v>LOS ANGELES, CALIFORNIA/HONG KONG, CHINA</v>
      </c>
      <c r="M665" t="s">
        <v>2543</v>
      </c>
      <c r="N665" t="s">
        <v>2544</v>
      </c>
      <c r="O665" t="s">
        <v>1589</v>
      </c>
    </row>
    <row r="666" spans="1:15" x14ac:dyDescent="0.35">
      <c r="A666" t="s">
        <v>3274</v>
      </c>
      <c r="B666" t="s">
        <v>3715</v>
      </c>
      <c r="C666" t="s">
        <v>655</v>
      </c>
      <c r="D666" s="17">
        <v>45203</v>
      </c>
      <c r="E666">
        <v>53</v>
      </c>
      <c r="F666" t="s">
        <v>44</v>
      </c>
      <c r="G666" t="str">
        <f>VLOOKUP(Table_Query_from_OCE_REP4[[#This Row],[FMPORT]],Table_Query_from_OCE_REP_1[],2,)</f>
        <v>LOS ANGELES, CALIFORNIA</v>
      </c>
      <c r="H666" t="s">
        <v>32</v>
      </c>
      <c r="I666" t="str">
        <f>VLOOKUP(Table_Query_from_OCE_REP4[[#This Row],[TOPORT]],Table_Query_from_OCE_REP_1[[PCODE]:[PNAME]],2,)</f>
        <v>SINGAPORE, SINGAPORE</v>
      </c>
      <c r="J666" t="str">
        <f>_xlfn.CONCAT(Table_Query_from_OCE_REP4[[#This Row],[FMPORT]],"/",Table_Query_from_OCE_REP4[[#This Row],[TOPORT]])</f>
        <v>LAX/SIN</v>
      </c>
      <c r="K666" t="str">
        <f>_xlfn.CONCAT(Table_Query_from_OCE_REP4[[#This Row],[FM NAME]],"/",Table_Query_from_OCE_REP4[[#This Row],[TO NAME]])</f>
        <v>LOS ANGELES, CALIFORNIA/SINGAPORE, SINGAPORE</v>
      </c>
      <c r="M666" t="s">
        <v>2545</v>
      </c>
      <c r="N666" t="s">
        <v>2546</v>
      </c>
      <c r="O666" t="s">
        <v>2098</v>
      </c>
    </row>
    <row r="667" spans="1:15" x14ac:dyDescent="0.35">
      <c r="A667" t="s">
        <v>779</v>
      </c>
      <c r="B667" t="s">
        <v>780</v>
      </c>
      <c r="C667" t="s">
        <v>655</v>
      </c>
      <c r="D667" s="17">
        <v>45203</v>
      </c>
      <c r="E667">
        <v>77</v>
      </c>
      <c r="F667" t="s">
        <v>44</v>
      </c>
      <c r="G667" t="str">
        <f>VLOOKUP(Table_Query_from_OCE_REP4[[#This Row],[FMPORT]],Table_Query_from_OCE_REP_1[],2,)</f>
        <v>LOS ANGELES, CALIFORNIA</v>
      </c>
      <c r="H667" t="s">
        <v>40</v>
      </c>
      <c r="I667" t="str">
        <f>VLOOKUP(Table_Query_from_OCE_REP4[[#This Row],[TOPORT]],Table_Query_from_OCE_REP_1[[PCODE]:[PNAME]],2,)</f>
        <v>SYDNEY, AUSTRALIA</v>
      </c>
      <c r="J667" t="str">
        <f>_xlfn.CONCAT(Table_Query_from_OCE_REP4[[#This Row],[FMPORT]],"/",Table_Query_from_OCE_REP4[[#This Row],[TOPORT]])</f>
        <v>LAX/SYD</v>
      </c>
      <c r="K667" t="str">
        <f>_xlfn.CONCAT(Table_Query_from_OCE_REP4[[#This Row],[FM NAME]],"/",Table_Query_from_OCE_REP4[[#This Row],[TO NAME]])</f>
        <v>LOS ANGELES, CALIFORNIA/SYDNEY, AUSTRALIA</v>
      </c>
      <c r="M667" t="s">
        <v>2547</v>
      </c>
      <c r="N667" t="s">
        <v>2548</v>
      </c>
      <c r="O667" t="s">
        <v>1624</v>
      </c>
    </row>
    <row r="668" spans="1:15" x14ac:dyDescent="0.35">
      <c r="A668" t="s">
        <v>781</v>
      </c>
      <c r="B668" t="s">
        <v>782</v>
      </c>
      <c r="C668" t="s">
        <v>655</v>
      </c>
      <c r="D668" s="17">
        <v>45228</v>
      </c>
      <c r="E668">
        <v>14</v>
      </c>
      <c r="F668" t="s">
        <v>131</v>
      </c>
      <c r="G668" t="str">
        <f>VLOOKUP(Table_Query_from_OCE_REP4[[#This Row],[FMPORT]],Table_Query_from_OCE_REP_1[],2,)</f>
        <v>TOKYO, JAPAN</v>
      </c>
      <c r="H668" t="s">
        <v>33</v>
      </c>
      <c r="I668" t="str">
        <f>VLOOKUP(Table_Query_from_OCE_REP4[[#This Row],[TOPORT]],Table_Query_from_OCE_REP_1[[PCODE]:[PNAME]],2,)</f>
        <v>HONG KONG, CHINA</v>
      </c>
      <c r="J668" t="str">
        <f>_xlfn.CONCAT(Table_Query_from_OCE_REP4[[#This Row],[FMPORT]],"/",Table_Query_from_OCE_REP4[[#This Row],[TOPORT]])</f>
        <v>TOK/HKG</v>
      </c>
      <c r="K668" t="str">
        <f>_xlfn.CONCAT(Table_Query_from_OCE_REP4[[#This Row],[FM NAME]],"/",Table_Query_from_OCE_REP4[[#This Row],[TO NAME]])</f>
        <v>TOKYO, JAPAN/HONG KONG, CHINA</v>
      </c>
      <c r="M668" t="s">
        <v>2549</v>
      </c>
      <c r="N668" t="s">
        <v>2550</v>
      </c>
      <c r="O668" t="s">
        <v>1500</v>
      </c>
    </row>
    <row r="669" spans="1:15" x14ac:dyDescent="0.35">
      <c r="A669" t="s">
        <v>3275</v>
      </c>
      <c r="B669" t="s">
        <v>3276</v>
      </c>
      <c r="C669" t="s">
        <v>655</v>
      </c>
      <c r="D669" s="17">
        <v>45228</v>
      </c>
      <c r="E669">
        <v>29</v>
      </c>
      <c r="F669" t="s">
        <v>131</v>
      </c>
      <c r="G669" t="str">
        <f>VLOOKUP(Table_Query_from_OCE_REP4[[#This Row],[FMPORT]],Table_Query_from_OCE_REP_1[],2,)</f>
        <v>TOKYO, JAPAN</v>
      </c>
      <c r="H669" t="s">
        <v>32</v>
      </c>
      <c r="I669" t="str">
        <f>VLOOKUP(Table_Query_from_OCE_REP4[[#This Row],[TOPORT]],Table_Query_from_OCE_REP_1[[PCODE]:[PNAME]],2,)</f>
        <v>SINGAPORE, SINGAPORE</v>
      </c>
      <c r="J669" t="str">
        <f>_xlfn.CONCAT(Table_Query_from_OCE_REP4[[#This Row],[FMPORT]],"/",Table_Query_from_OCE_REP4[[#This Row],[TOPORT]])</f>
        <v>TOK/SIN</v>
      </c>
      <c r="K669" t="str">
        <f>_xlfn.CONCAT(Table_Query_from_OCE_REP4[[#This Row],[FM NAME]],"/",Table_Query_from_OCE_REP4[[#This Row],[TO NAME]])</f>
        <v>TOKYO, JAPAN/SINGAPORE, SINGAPORE</v>
      </c>
      <c r="M669" t="s">
        <v>43</v>
      </c>
      <c r="N669" t="s">
        <v>2551</v>
      </c>
      <c r="O669" t="s">
        <v>1281</v>
      </c>
    </row>
    <row r="670" spans="1:15" x14ac:dyDescent="0.35">
      <c r="A670" t="s">
        <v>3277</v>
      </c>
      <c r="B670" t="s">
        <v>3278</v>
      </c>
      <c r="C670" t="s">
        <v>655</v>
      </c>
      <c r="D670" s="17">
        <v>45228</v>
      </c>
      <c r="E670">
        <v>53</v>
      </c>
      <c r="F670" t="s">
        <v>131</v>
      </c>
      <c r="G670" t="str">
        <f>VLOOKUP(Table_Query_from_OCE_REP4[[#This Row],[FMPORT]],Table_Query_from_OCE_REP_1[],2,)</f>
        <v>TOKYO, JAPAN</v>
      </c>
      <c r="H670" t="s">
        <v>40</v>
      </c>
      <c r="I670" t="str">
        <f>VLOOKUP(Table_Query_from_OCE_REP4[[#This Row],[TOPORT]],Table_Query_from_OCE_REP_1[[PCODE]:[PNAME]],2,)</f>
        <v>SYDNEY, AUSTRALIA</v>
      </c>
      <c r="J670" t="str">
        <f>_xlfn.CONCAT(Table_Query_from_OCE_REP4[[#This Row],[FMPORT]],"/",Table_Query_from_OCE_REP4[[#This Row],[TOPORT]])</f>
        <v>TOK/SYD</v>
      </c>
      <c r="K670" t="str">
        <f>_xlfn.CONCAT(Table_Query_from_OCE_REP4[[#This Row],[FM NAME]],"/",Table_Query_from_OCE_REP4[[#This Row],[TO NAME]])</f>
        <v>TOKYO, JAPAN/SYDNEY, AUSTRALIA</v>
      </c>
      <c r="M670" t="s">
        <v>2552</v>
      </c>
      <c r="N670" t="s">
        <v>2553</v>
      </c>
      <c r="O670" t="s">
        <v>1382</v>
      </c>
    </row>
    <row r="671" spans="1:15" x14ac:dyDescent="0.35">
      <c r="A671" t="s">
        <v>783</v>
      </c>
      <c r="B671" t="s">
        <v>784</v>
      </c>
      <c r="C671" t="s">
        <v>655</v>
      </c>
      <c r="D671" s="17">
        <v>45242</v>
      </c>
      <c r="E671">
        <v>15</v>
      </c>
      <c r="F671" t="s">
        <v>33</v>
      </c>
      <c r="G671" t="str">
        <f>VLOOKUP(Table_Query_from_OCE_REP4[[#This Row],[FMPORT]],Table_Query_from_OCE_REP_1[],2,)</f>
        <v>HONG KONG, CHINA</v>
      </c>
      <c r="H671" t="s">
        <v>32</v>
      </c>
      <c r="I671" t="str">
        <f>VLOOKUP(Table_Query_from_OCE_REP4[[#This Row],[TOPORT]],Table_Query_from_OCE_REP_1[[PCODE]:[PNAME]],2,)</f>
        <v>SINGAPORE, SINGAPORE</v>
      </c>
      <c r="J671" t="str">
        <f>_xlfn.CONCAT(Table_Query_from_OCE_REP4[[#This Row],[FMPORT]],"/",Table_Query_from_OCE_REP4[[#This Row],[TOPORT]])</f>
        <v>HKG/SIN</v>
      </c>
      <c r="K671" t="str">
        <f>_xlfn.CONCAT(Table_Query_from_OCE_REP4[[#This Row],[FM NAME]],"/",Table_Query_from_OCE_REP4[[#This Row],[TO NAME]])</f>
        <v>HONG KONG, CHINA/SINGAPORE, SINGAPORE</v>
      </c>
      <c r="M671" t="s">
        <v>2554</v>
      </c>
      <c r="N671" t="s">
        <v>2555</v>
      </c>
      <c r="O671" t="s">
        <v>1358</v>
      </c>
    </row>
    <row r="672" spans="1:15" x14ac:dyDescent="0.35">
      <c r="A672" t="s">
        <v>3279</v>
      </c>
      <c r="B672" t="s">
        <v>3280</v>
      </c>
      <c r="C672" t="s">
        <v>655</v>
      </c>
      <c r="D672" s="17">
        <v>45242</v>
      </c>
      <c r="E672">
        <v>39</v>
      </c>
      <c r="F672" t="s">
        <v>33</v>
      </c>
      <c r="G672" t="str">
        <f>VLOOKUP(Table_Query_from_OCE_REP4[[#This Row],[FMPORT]],Table_Query_from_OCE_REP_1[],2,)</f>
        <v>HONG KONG, CHINA</v>
      </c>
      <c r="H672" t="s">
        <v>40</v>
      </c>
      <c r="I672" t="str">
        <f>VLOOKUP(Table_Query_from_OCE_REP4[[#This Row],[TOPORT]],Table_Query_from_OCE_REP_1[[PCODE]:[PNAME]],2,)</f>
        <v>SYDNEY, AUSTRALIA</v>
      </c>
      <c r="J672" t="str">
        <f>_xlfn.CONCAT(Table_Query_from_OCE_REP4[[#This Row],[FMPORT]],"/",Table_Query_from_OCE_REP4[[#This Row],[TOPORT]])</f>
        <v>HKG/SYD</v>
      </c>
      <c r="K672" t="str">
        <f>_xlfn.CONCAT(Table_Query_from_OCE_REP4[[#This Row],[FM NAME]],"/",Table_Query_from_OCE_REP4[[#This Row],[TO NAME]])</f>
        <v>HONG KONG, CHINA/SYDNEY, AUSTRALIA</v>
      </c>
      <c r="M672" t="s">
        <v>2556</v>
      </c>
      <c r="N672" t="s">
        <v>2557</v>
      </c>
      <c r="O672" t="s">
        <v>2558</v>
      </c>
    </row>
    <row r="673" spans="1:15" x14ac:dyDescent="0.35">
      <c r="A673" t="s">
        <v>785</v>
      </c>
      <c r="B673" t="s">
        <v>786</v>
      </c>
      <c r="C673" t="s">
        <v>655</v>
      </c>
      <c r="D673" s="17">
        <v>45257</v>
      </c>
      <c r="E673">
        <v>24</v>
      </c>
      <c r="F673" t="s">
        <v>32</v>
      </c>
      <c r="G673" t="str">
        <f>VLOOKUP(Table_Query_from_OCE_REP4[[#This Row],[FMPORT]],Table_Query_from_OCE_REP_1[],2,)</f>
        <v>SINGAPORE, SINGAPORE</v>
      </c>
      <c r="H673" t="s">
        <v>40</v>
      </c>
      <c r="I673" t="str">
        <f>VLOOKUP(Table_Query_from_OCE_REP4[[#This Row],[TOPORT]],Table_Query_from_OCE_REP_1[[PCODE]:[PNAME]],2,)</f>
        <v>SYDNEY, AUSTRALIA</v>
      </c>
      <c r="J673" t="str">
        <f>_xlfn.CONCAT(Table_Query_from_OCE_REP4[[#This Row],[FMPORT]],"/",Table_Query_from_OCE_REP4[[#This Row],[TOPORT]])</f>
        <v>SIN/SYD</v>
      </c>
      <c r="K673" t="str">
        <f>_xlfn.CONCAT(Table_Query_from_OCE_REP4[[#This Row],[FM NAME]],"/",Table_Query_from_OCE_REP4[[#This Row],[TO NAME]])</f>
        <v>SINGAPORE, SINGAPORE/SYDNEY, AUSTRALIA</v>
      </c>
      <c r="M673" t="s">
        <v>2559</v>
      </c>
      <c r="N673" t="s">
        <v>2560</v>
      </c>
      <c r="O673" t="s">
        <v>1252</v>
      </c>
    </row>
    <row r="674" spans="1:15" x14ac:dyDescent="0.35">
      <c r="A674" t="s">
        <v>3281</v>
      </c>
      <c r="B674" t="s">
        <v>727</v>
      </c>
      <c r="C674" t="s">
        <v>655</v>
      </c>
      <c r="D674" s="17">
        <v>45281</v>
      </c>
      <c r="E674">
        <v>14</v>
      </c>
      <c r="F674" t="s">
        <v>40</v>
      </c>
      <c r="G674" t="str">
        <f>VLOOKUP(Table_Query_from_OCE_REP4[[#This Row],[FMPORT]],Table_Query_from_OCE_REP_1[],2,)</f>
        <v>SYDNEY, AUSTRALIA</v>
      </c>
      <c r="H674" t="s">
        <v>66</v>
      </c>
      <c r="I674" t="str">
        <f>VLOOKUP(Table_Query_from_OCE_REP4[[#This Row],[TOPORT]],Table_Query_from_OCE_REP_1[[PCODE]:[PNAME]],2,)</f>
        <v>BALI (BENOA), INDONESIA</v>
      </c>
      <c r="J674" t="str">
        <f>_xlfn.CONCAT(Table_Query_from_OCE_REP4[[#This Row],[FMPORT]],"/",Table_Query_from_OCE_REP4[[#This Row],[TOPORT]])</f>
        <v>SYD/BAJ</v>
      </c>
      <c r="K674" t="str">
        <f>_xlfn.CONCAT(Table_Query_from_OCE_REP4[[#This Row],[FM NAME]],"/",Table_Query_from_OCE_REP4[[#This Row],[TO NAME]])</f>
        <v>SYDNEY, AUSTRALIA/BALI (BENOA), INDONESIA</v>
      </c>
      <c r="M674" t="s">
        <v>2561</v>
      </c>
      <c r="N674" t="s">
        <v>2562</v>
      </c>
      <c r="O674" t="s">
        <v>27</v>
      </c>
    </row>
    <row r="675" spans="1:15" x14ac:dyDescent="0.35">
      <c r="A675" t="s">
        <v>3282</v>
      </c>
      <c r="B675" t="s">
        <v>3283</v>
      </c>
      <c r="C675" t="s">
        <v>655</v>
      </c>
      <c r="D675" s="17">
        <v>45281</v>
      </c>
      <c r="E675">
        <v>35</v>
      </c>
      <c r="F675" t="s">
        <v>40</v>
      </c>
      <c r="G675" t="str">
        <f>VLOOKUP(Table_Query_from_OCE_REP4[[#This Row],[FMPORT]],Table_Query_from_OCE_REP_1[],2,)</f>
        <v>SYDNEY, AUSTRALIA</v>
      </c>
      <c r="H675" t="s">
        <v>40</v>
      </c>
      <c r="I675" t="str">
        <f>VLOOKUP(Table_Query_from_OCE_REP4[[#This Row],[TOPORT]],Table_Query_from_OCE_REP_1[[PCODE]:[PNAME]],2,)</f>
        <v>SYDNEY, AUSTRALIA</v>
      </c>
      <c r="J675" t="str">
        <f>_xlfn.CONCAT(Table_Query_from_OCE_REP4[[#This Row],[FMPORT]],"/",Table_Query_from_OCE_REP4[[#This Row],[TOPORT]])</f>
        <v>SYD/SYD</v>
      </c>
      <c r="K675" t="str">
        <f>_xlfn.CONCAT(Table_Query_from_OCE_REP4[[#This Row],[FM NAME]],"/",Table_Query_from_OCE_REP4[[#This Row],[TO NAME]])</f>
        <v>SYDNEY, AUSTRALIA/SYDNEY, AUSTRALIA</v>
      </c>
      <c r="M675" t="s">
        <v>2563</v>
      </c>
      <c r="N675" t="s">
        <v>2564</v>
      </c>
      <c r="O675" t="s">
        <v>1259</v>
      </c>
    </row>
    <row r="676" spans="1:15" x14ac:dyDescent="0.35">
      <c r="A676" t="s">
        <v>3284</v>
      </c>
      <c r="B676" t="s">
        <v>731</v>
      </c>
      <c r="C676" t="s">
        <v>655</v>
      </c>
      <c r="D676" s="17">
        <v>45295</v>
      </c>
      <c r="E676">
        <v>21</v>
      </c>
      <c r="F676" t="s">
        <v>66</v>
      </c>
      <c r="G676" t="str">
        <f>VLOOKUP(Table_Query_from_OCE_REP4[[#This Row],[FMPORT]],Table_Query_from_OCE_REP_1[],2,)</f>
        <v>BALI (BENOA), INDONESIA</v>
      </c>
      <c r="H676" t="s">
        <v>40</v>
      </c>
      <c r="I676" t="str">
        <f>VLOOKUP(Table_Query_from_OCE_REP4[[#This Row],[TOPORT]],Table_Query_from_OCE_REP_1[[PCODE]:[PNAME]],2,)</f>
        <v>SYDNEY, AUSTRALIA</v>
      </c>
      <c r="J676" t="str">
        <f>_xlfn.CONCAT(Table_Query_from_OCE_REP4[[#This Row],[FMPORT]],"/",Table_Query_from_OCE_REP4[[#This Row],[TOPORT]])</f>
        <v>BAJ/SYD</v>
      </c>
      <c r="K676" t="str">
        <f>_xlfn.CONCAT(Table_Query_from_OCE_REP4[[#This Row],[FM NAME]],"/",Table_Query_from_OCE_REP4[[#This Row],[TO NAME]])</f>
        <v>BALI (BENOA), INDONESIA/SYDNEY, AUSTRALIA</v>
      </c>
      <c r="M676" t="s">
        <v>2565</v>
      </c>
      <c r="N676" t="s">
        <v>2566</v>
      </c>
      <c r="O676" t="s">
        <v>1270</v>
      </c>
    </row>
    <row r="677" spans="1:15" x14ac:dyDescent="0.35">
      <c r="A677" t="s">
        <v>3285</v>
      </c>
      <c r="B677" t="s">
        <v>3286</v>
      </c>
      <c r="C677" t="s">
        <v>655</v>
      </c>
      <c r="D677" s="17">
        <v>45316</v>
      </c>
      <c r="E677">
        <v>14</v>
      </c>
      <c r="F677" t="s">
        <v>40</v>
      </c>
      <c r="G677" t="str">
        <f>VLOOKUP(Table_Query_from_OCE_REP4[[#This Row],[FMPORT]],Table_Query_from_OCE_REP_1[],2,)</f>
        <v>SYDNEY, AUSTRALIA</v>
      </c>
      <c r="H677" t="s">
        <v>40</v>
      </c>
      <c r="I677" t="str">
        <f>VLOOKUP(Table_Query_from_OCE_REP4[[#This Row],[TOPORT]],Table_Query_from_OCE_REP_1[[PCODE]:[PNAME]],2,)</f>
        <v>SYDNEY, AUSTRALIA</v>
      </c>
      <c r="J677" t="str">
        <f>_xlfn.CONCAT(Table_Query_from_OCE_REP4[[#This Row],[FMPORT]],"/",Table_Query_from_OCE_REP4[[#This Row],[TOPORT]])</f>
        <v>SYD/SYD</v>
      </c>
      <c r="K677" t="str">
        <f>_xlfn.CONCAT(Table_Query_from_OCE_REP4[[#This Row],[FM NAME]],"/",Table_Query_from_OCE_REP4[[#This Row],[TO NAME]])</f>
        <v>SYDNEY, AUSTRALIA/SYDNEY, AUSTRALIA</v>
      </c>
      <c r="M677" t="s">
        <v>2567</v>
      </c>
      <c r="N677" t="s">
        <v>2568</v>
      </c>
      <c r="O677" t="s">
        <v>1353</v>
      </c>
    </row>
    <row r="678" spans="1:15" x14ac:dyDescent="0.35">
      <c r="A678" t="s">
        <v>3287</v>
      </c>
      <c r="B678" t="s">
        <v>3288</v>
      </c>
      <c r="C678" t="s">
        <v>655</v>
      </c>
      <c r="D678" s="17">
        <v>45330</v>
      </c>
      <c r="E678">
        <v>16</v>
      </c>
      <c r="F678" t="s">
        <v>40</v>
      </c>
      <c r="G678" t="str">
        <f>VLOOKUP(Table_Query_from_OCE_REP4[[#This Row],[FMPORT]],Table_Query_from_OCE_REP_1[],2,)</f>
        <v>SYDNEY, AUSTRALIA</v>
      </c>
      <c r="H678" t="s">
        <v>35</v>
      </c>
      <c r="I678" t="str">
        <f>VLOOKUP(Table_Query_from_OCE_REP4[[#This Row],[TOPORT]],Table_Query_from_OCE_REP_1[[PCODE]:[PNAME]],2,)</f>
        <v>AUCKLAND, NEW ZEALAND</v>
      </c>
      <c r="J678" t="str">
        <f>_xlfn.CONCAT(Table_Query_from_OCE_REP4[[#This Row],[FMPORT]],"/",Table_Query_from_OCE_REP4[[#This Row],[TOPORT]])</f>
        <v>SYD/AKL</v>
      </c>
      <c r="K678" t="str">
        <f>_xlfn.CONCAT(Table_Query_from_OCE_REP4[[#This Row],[FM NAME]],"/",Table_Query_from_OCE_REP4[[#This Row],[TO NAME]])</f>
        <v>SYDNEY, AUSTRALIA/AUCKLAND, NEW ZEALAND</v>
      </c>
      <c r="M678" t="s">
        <v>2569</v>
      </c>
      <c r="N678" t="s">
        <v>2570</v>
      </c>
      <c r="O678" t="s">
        <v>2571</v>
      </c>
    </row>
    <row r="679" spans="1:15" x14ac:dyDescent="0.35">
      <c r="A679" t="s">
        <v>3289</v>
      </c>
      <c r="B679" t="s">
        <v>3290</v>
      </c>
      <c r="C679" t="s">
        <v>655</v>
      </c>
      <c r="D679" s="17">
        <v>45346</v>
      </c>
      <c r="E679">
        <v>15</v>
      </c>
      <c r="F679" t="s">
        <v>35</v>
      </c>
      <c r="G679" t="str">
        <f>VLOOKUP(Table_Query_from_OCE_REP4[[#This Row],[FMPORT]],Table_Query_from_OCE_REP_1[],2,)</f>
        <v>AUCKLAND, NEW ZEALAND</v>
      </c>
      <c r="H679" t="s">
        <v>40</v>
      </c>
      <c r="I679" t="str">
        <f>VLOOKUP(Table_Query_from_OCE_REP4[[#This Row],[TOPORT]],Table_Query_from_OCE_REP_1[[PCODE]:[PNAME]],2,)</f>
        <v>SYDNEY, AUSTRALIA</v>
      </c>
      <c r="J679" t="str">
        <f>_xlfn.CONCAT(Table_Query_from_OCE_REP4[[#This Row],[FMPORT]],"/",Table_Query_from_OCE_REP4[[#This Row],[TOPORT]])</f>
        <v>AKL/SYD</v>
      </c>
      <c r="K679" t="str">
        <f>_xlfn.CONCAT(Table_Query_from_OCE_REP4[[#This Row],[FM NAME]],"/",Table_Query_from_OCE_REP4[[#This Row],[TO NAME]])</f>
        <v>AUCKLAND, NEW ZEALAND/SYDNEY, AUSTRALIA</v>
      </c>
      <c r="M679" t="s">
        <v>2987</v>
      </c>
      <c r="N679" t="s">
        <v>4059</v>
      </c>
      <c r="O679" t="s">
        <v>2814</v>
      </c>
    </row>
    <row r="680" spans="1:15" x14ac:dyDescent="0.35">
      <c r="A680" t="s">
        <v>3291</v>
      </c>
      <c r="B680" t="s">
        <v>3292</v>
      </c>
      <c r="C680" t="s">
        <v>655</v>
      </c>
      <c r="D680" s="17">
        <v>45346</v>
      </c>
      <c r="E680">
        <v>36</v>
      </c>
      <c r="F680" t="s">
        <v>35</v>
      </c>
      <c r="G680" t="str">
        <f>VLOOKUP(Table_Query_from_OCE_REP4[[#This Row],[FMPORT]],Table_Query_from_OCE_REP_1[],2,)</f>
        <v>AUCKLAND, NEW ZEALAND</v>
      </c>
      <c r="H680" t="s">
        <v>36</v>
      </c>
      <c r="I680" t="str">
        <f>VLOOKUP(Table_Query_from_OCE_REP4[[#This Row],[TOPORT]],Table_Query_from_OCE_REP_1[[PCODE]:[PNAME]],2,)</f>
        <v>PAPEETE (TAHITI), FRENCH POLYNESIA</v>
      </c>
      <c r="J680" t="str">
        <f>_xlfn.CONCAT(Table_Query_from_OCE_REP4[[#This Row],[FMPORT]],"/",Table_Query_from_OCE_REP4[[#This Row],[TOPORT]])</f>
        <v>AKL/PPT</v>
      </c>
      <c r="K680" t="str">
        <f>_xlfn.CONCAT(Table_Query_from_OCE_REP4[[#This Row],[FM NAME]],"/",Table_Query_from_OCE_REP4[[#This Row],[TO NAME]])</f>
        <v>AUCKLAND, NEW ZEALAND/PAPEETE (TAHITI), FRENCH POLYNESIA</v>
      </c>
      <c r="M680" t="s">
        <v>2572</v>
      </c>
      <c r="N680" t="s">
        <v>2573</v>
      </c>
      <c r="O680" t="s">
        <v>1403</v>
      </c>
    </row>
    <row r="681" spans="1:15" x14ac:dyDescent="0.35">
      <c r="A681" t="s">
        <v>3293</v>
      </c>
      <c r="B681" t="s">
        <v>3294</v>
      </c>
      <c r="C681" t="s">
        <v>655</v>
      </c>
      <c r="D681" s="17">
        <v>45346</v>
      </c>
      <c r="E681">
        <v>57</v>
      </c>
      <c r="F681" t="s">
        <v>35</v>
      </c>
      <c r="G681" t="str">
        <f>VLOOKUP(Table_Query_from_OCE_REP4[[#This Row],[FMPORT]],Table_Query_from_OCE_REP_1[],2,)</f>
        <v>AUCKLAND, NEW ZEALAND</v>
      </c>
      <c r="H681" t="s">
        <v>44</v>
      </c>
      <c r="I681" t="str">
        <f>VLOOKUP(Table_Query_from_OCE_REP4[[#This Row],[TOPORT]],Table_Query_from_OCE_REP_1[[PCODE]:[PNAME]],2,)</f>
        <v>LOS ANGELES, CALIFORNIA</v>
      </c>
      <c r="J681" t="str">
        <f>_xlfn.CONCAT(Table_Query_from_OCE_REP4[[#This Row],[FMPORT]],"/",Table_Query_from_OCE_REP4[[#This Row],[TOPORT]])</f>
        <v>AKL/LAX</v>
      </c>
      <c r="K681" t="str">
        <f>_xlfn.CONCAT(Table_Query_from_OCE_REP4[[#This Row],[FM NAME]],"/",Table_Query_from_OCE_REP4[[#This Row],[TO NAME]])</f>
        <v>AUCKLAND, NEW ZEALAND/LOS ANGELES, CALIFORNIA</v>
      </c>
      <c r="M681" t="s">
        <v>2574</v>
      </c>
      <c r="N681" t="s">
        <v>2575</v>
      </c>
      <c r="O681" t="s">
        <v>1340</v>
      </c>
    </row>
    <row r="682" spans="1:15" x14ac:dyDescent="0.35">
      <c r="A682" t="s">
        <v>3295</v>
      </c>
      <c r="B682" t="s">
        <v>3296</v>
      </c>
      <c r="C682" t="s">
        <v>655</v>
      </c>
      <c r="D682" s="17">
        <v>45361</v>
      </c>
      <c r="E682">
        <v>21</v>
      </c>
      <c r="F682" t="s">
        <v>40</v>
      </c>
      <c r="G682" t="str">
        <f>VLOOKUP(Table_Query_from_OCE_REP4[[#This Row],[FMPORT]],Table_Query_from_OCE_REP_1[],2,)</f>
        <v>SYDNEY, AUSTRALIA</v>
      </c>
      <c r="H682" t="s">
        <v>36</v>
      </c>
      <c r="I682" t="str">
        <f>VLOOKUP(Table_Query_from_OCE_REP4[[#This Row],[TOPORT]],Table_Query_from_OCE_REP_1[[PCODE]:[PNAME]],2,)</f>
        <v>PAPEETE (TAHITI), FRENCH POLYNESIA</v>
      </c>
      <c r="J682" t="str">
        <f>_xlfn.CONCAT(Table_Query_from_OCE_REP4[[#This Row],[FMPORT]],"/",Table_Query_from_OCE_REP4[[#This Row],[TOPORT]])</f>
        <v>SYD/PPT</v>
      </c>
      <c r="K682" t="str">
        <f>_xlfn.CONCAT(Table_Query_from_OCE_REP4[[#This Row],[FM NAME]],"/",Table_Query_from_OCE_REP4[[#This Row],[TO NAME]])</f>
        <v>SYDNEY, AUSTRALIA/PAPEETE (TAHITI), FRENCH POLYNESIA</v>
      </c>
      <c r="M682" t="s">
        <v>2576</v>
      </c>
      <c r="N682" t="s">
        <v>2577</v>
      </c>
      <c r="O682" t="s">
        <v>1408</v>
      </c>
    </row>
    <row r="683" spans="1:15" x14ac:dyDescent="0.35">
      <c r="A683" t="s">
        <v>3297</v>
      </c>
      <c r="B683" t="s">
        <v>3298</v>
      </c>
      <c r="C683" t="s">
        <v>655</v>
      </c>
      <c r="D683" s="17">
        <v>45361</v>
      </c>
      <c r="E683">
        <v>42</v>
      </c>
      <c r="F683" t="s">
        <v>40</v>
      </c>
      <c r="G683" t="str">
        <f>VLOOKUP(Table_Query_from_OCE_REP4[[#This Row],[FMPORT]],Table_Query_from_OCE_REP_1[],2,)</f>
        <v>SYDNEY, AUSTRALIA</v>
      </c>
      <c r="H683" t="s">
        <v>44</v>
      </c>
      <c r="I683" t="str">
        <f>VLOOKUP(Table_Query_from_OCE_REP4[[#This Row],[TOPORT]],Table_Query_from_OCE_REP_1[[PCODE]:[PNAME]],2,)</f>
        <v>LOS ANGELES, CALIFORNIA</v>
      </c>
      <c r="J683" t="str">
        <f>_xlfn.CONCAT(Table_Query_from_OCE_REP4[[#This Row],[FMPORT]],"/",Table_Query_from_OCE_REP4[[#This Row],[TOPORT]])</f>
        <v>SYD/LAX</v>
      </c>
      <c r="K683" t="str">
        <f>_xlfn.CONCAT(Table_Query_from_OCE_REP4[[#This Row],[FM NAME]],"/",Table_Query_from_OCE_REP4[[#This Row],[TO NAME]])</f>
        <v>SYDNEY, AUSTRALIA/LOS ANGELES, CALIFORNIA</v>
      </c>
      <c r="M683" t="s">
        <v>76</v>
      </c>
      <c r="N683" t="s">
        <v>2578</v>
      </c>
      <c r="O683" t="s">
        <v>1382</v>
      </c>
    </row>
    <row r="684" spans="1:15" x14ac:dyDescent="0.35">
      <c r="A684" t="s">
        <v>3299</v>
      </c>
      <c r="B684" t="s">
        <v>3300</v>
      </c>
      <c r="C684" t="s">
        <v>655</v>
      </c>
      <c r="D684" s="17">
        <v>45381</v>
      </c>
      <c r="E684">
        <v>21</v>
      </c>
      <c r="F684" t="s">
        <v>36</v>
      </c>
      <c r="G684" t="str">
        <f>VLOOKUP(Table_Query_from_OCE_REP4[[#This Row],[FMPORT]],Table_Query_from_OCE_REP_1[],2,)</f>
        <v>PAPEETE (TAHITI), FRENCH POLYNESIA</v>
      </c>
      <c r="H684" t="s">
        <v>44</v>
      </c>
      <c r="I684" t="str">
        <f>VLOOKUP(Table_Query_from_OCE_REP4[[#This Row],[TOPORT]],Table_Query_from_OCE_REP_1[[PCODE]:[PNAME]],2,)</f>
        <v>LOS ANGELES, CALIFORNIA</v>
      </c>
      <c r="J684" t="str">
        <f>_xlfn.CONCAT(Table_Query_from_OCE_REP4[[#This Row],[FMPORT]],"/",Table_Query_from_OCE_REP4[[#This Row],[TOPORT]])</f>
        <v>PPT/LAX</v>
      </c>
      <c r="K684" t="str">
        <f>_xlfn.CONCAT(Table_Query_from_OCE_REP4[[#This Row],[FM NAME]],"/",Table_Query_from_OCE_REP4[[#This Row],[TO NAME]])</f>
        <v>PAPEETE (TAHITI), FRENCH POLYNESIA/LOS ANGELES, CALIFORNIA</v>
      </c>
      <c r="M684" t="s">
        <v>2579</v>
      </c>
      <c r="N684" t="s">
        <v>2580</v>
      </c>
      <c r="O684" t="s">
        <v>1349</v>
      </c>
    </row>
    <row r="685" spans="1:15" x14ac:dyDescent="0.35">
      <c r="A685" t="s">
        <v>3301</v>
      </c>
      <c r="B685" t="s">
        <v>3302</v>
      </c>
      <c r="C685" t="s">
        <v>655</v>
      </c>
      <c r="D685" s="17">
        <v>45402</v>
      </c>
      <c r="E685">
        <v>11</v>
      </c>
      <c r="F685" t="s">
        <v>44</v>
      </c>
      <c r="G685" t="str">
        <f>VLOOKUP(Table_Query_from_OCE_REP4[[#This Row],[FMPORT]],Table_Query_from_OCE_REP_1[],2,)</f>
        <v>LOS ANGELES, CALIFORNIA</v>
      </c>
      <c r="H685" t="s">
        <v>44</v>
      </c>
      <c r="I685" t="str">
        <f>VLOOKUP(Table_Query_from_OCE_REP4[[#This Row],[TOPORT]],Table_Query_from_OCE_REP_1[[PCODE]:[PNAME]],2,)</f>
        <v>LOS ANGELES, CALIFORNIA</v>
      </c>
      <c r="J685" t="str">
        <f>_xlfn.CONCAT(Table_Query_from_OCE_REP4[[#This Row],[FMPORT]],"/",Table_Query_from_OCE_REP4[[#This Row],[TOPORT]])</f>
        <v>LAX/LAX</v>
      </c>
      <c r="K685" t="str">
        <f>_xlfn.CONCAT(Table_Query_from_OCE_REP4[[#This Row],[FM NAME]],"/",Table_Query_from_OCE_REP4[[#This Row],[TO NAME]])</f>
        <v>LOS ANGELES, CALIFORNIA/LOS ANGELES, CALIFORNIA</v>
      </c>
      <c r="M685" t="s">
        <v>2581</v>
      </c>
      <c r="N685" t="s">
        <v>2582</v>
      </c>
      <c r="O685" t="s">
        <v>1300</v>
      </c>
    </row>
    <row r="686" spans="1:15" x14ac:dyDescent="0.35">
      <c r="A686" t="s">
        <v>3303</v>
      </c>
      <c r="B686" t="s">
        <v>3304</v>
      </c>
      <c r="C686" t="s">
        <v>655</v>
      </c>
      <c r="D686" s="17">
        <v>45402</v>
      </c>
      <c r="E686">
        <v>23</v>
      </c>
      <c r="F686" t="s">
        <v>44</v>
      </c>
      <c r="G686" t="str">
        <f>VLOOKUP(Table_Query_from_OCE_REP4[[#This Row],[FMPORT]],Table_Query_from_OCE_REP_1[],2,)</f>
        <v>LOS ANGELES, CALIFORNIA</v>
      </c>
      <c r="H686" t="s">
        <v>51</v>
      </c>
      <c r="I686" t="str">
        <f>VLOOKUP(Table_Query_from_OCE_REP4[[#This Row],[TOPORT]],Table_Query_from_OCE_REP_1[[PCODE]:[PNAME]],2,)</f>
        <v>VANCOUVER, BRITISH COLUMBIA</v>
      </c>
      <c r="J686" t="str">
        <f>_xlfn.CONCAT(Table_Query_from_OCE_REP4[[#This Row],[FMPORT]],"/",Table_Query_from_OCE_REP4[[#This Row],[TOPORT]])</f>
        <v>LAX/YVR</v>
      </c>
      <c r="K686" t="str">
        <f>_xlfn.CONCAT(Table_Query_from_OCE_REP4[[#This Row],[FM NAME]],"/",Table_Query_from_OCE_REP4[[#This Row],[TO NAME]])</f>
        <v>LOS ANGELES, CALIFORNIA/VANCOUVER, BRITISH COLUMBIA</v>
      </c>
      <c r="M686" t="s">
        <v>2583</v>
      </c>
      <c r="N686" t="s">
        <v>2584</v>
      </c>
      <c r="O686" t="s">
        <v>1802</v>
      </c>
    </row>
    <row r="687" spans="1:15" x14ac:dyDescent="0.35">
      <c r="A687" t="s">
        <v>3305</v>
      </c>
      <c r="B687" t="s">
        <v>3306</v>
      </c>
      <c r="C687" t="s">
        <v>655</v>
      </c>
      <c r="D687" s="17">
        <v>45413</v>
      </c>
      <c r="E687">
        <v>12</v>
      </c>
      <c r="F687" t="s">
        <v>44</v>
      </c>
      <c r="G687" t="str">
        <f>VLOOKUP(Table_Query_from_OCE_REP4[[#This Row],[FMPORT]],Table_Query_from_OCE_REP_1[],2,)</f>
        <v>LOS ANGELES, CALIFORNIA</v>
      </c>
      <c r="H687" t="s">
        <v>51</v>
      </c>
      <c r="I687" t="str">
        <f>VLOOKUP(Table_Query_from_OCE_REP4[[#This Row],[TOPORT]],Table_Query_from_OCE_REP_1[[PCODE]:[PNAME]],2,)</f>
        <v>VANCOUVER, BRITISH COLUMBIA</v>
      </c>
      <c r="J687" t="str">
        <f>_xlfn.CONCAT(Table_Query_from_OCE_REP4[[#This Row],[FMPORT]],"/",Table_Query_from_OCE_REP4[[#This Row],[TOPORT]])</f>
        <v>LAX/YVR</v>
      </c>
      <c r="K687" t="str">
        <f>_xlfn.CONCAT(Table_Query_from_OCE_REP4[[#This Row],[FM NAME]],"/",Table_Query_from_OCE_REP4[[#This Row],[TO NAME]])</f>
        <v>LOS ANGELES, CALIFORNIA/VANCOUVER, BRITISH COLUMBIA</v>
      </c>
      <c r="M687" t="s">
        <v>70</v>
      </c>
      <c r="N687" t="s">
        <v>2585</v>
      </c>
      <c r="O687" t="s">
        <v>1358</v>
      </c>
    </row>
    <row r="688" spans="1:15" x14ac:dyDescent="0.35">
      <c r="A688" t="s">
        <v>3307</v>
      </c>
      <c r="B688" t="s">
        <v>3308</v>
      </c>
      <c r="C688" t="s">
        <v>655</v>
      </c>
      <c r="D688" s="17">
        <v>45425</v>
      </c>
      <c r="E688">
        <v>7</v>
      </c>
      <c r="F688" t="s">
        <v>51</v>
      </c>
      <c r="G688" t="str">
        <f>VLOOKUP(Table_Query_from_OCE_REP4[[#This Row],[FMPORT]],Table_Query_from_OCE_REP_1[],2,)</f>
        <v>VANCOUVER, BRITISH COLUMBIA</v>
      </c>
      <c r="H688" t="s">
        <v>2766</v>
      </c>
      <c r="I688" t="str">
        <f>VLOOKUP(Table_Query_from_OCE_REP4[[#This Row],[TOPORT]],Table_Query_from_OCE_REP_1[[PCODE]:[PNAME]],2,)</f>
        <v>SEWARD, ALASKA</v>
      </c>
      <c r="J688" t="str">
        <f>_xlfn.CONCAT(Table_Query_from_OCE_REP4[[#This Row],[FMPORT]],"/",Table_Query_from_OCE_REP4[[#This Row],[TOPORT]])</f>
        <v>YVR/SWD</v>
      </c>
      <c r="K688" t="str">
        <f>_xlfn.CONCAT(Table_Query_from_OCE_REP4[[#This Row],[FM NAME]],"/",Table_Query_from_OCE_REP4[[#This Row],[TO NAME]])</f>
        <v>VANCOUVER, BRITISH COLUMBIA/SEWARD, ALASKA</v>
      </c>
      <c r="M688" t="s">
        <v>2586</v>
      </c>
      <c r="N688" t="s">
        <v>2587</v>
      </c>
      <c r="O688" t="s">
        <v>7</v>
      </c>
    </row>
    <row r="689" spans="1:15" x14ac:dyDescent="0.35">
      <c r="A689" t="s">
        <v>3309</v>
      </c>
      <c r="B689" t="s">
        <v>3310</v>
      </c>
      <c r="C689" t="s">
        <v>655</v>
      </c>
      <c r="D689" s="17">
        <v>45432</v>
      </c>
      <c r="E689">
        <v>10</v>
      </c>
      <c r="F689" t="s">
        <v>2766</v>
      </c>
      <c r="G689" t="str">
        <f>VLOOKUP(Table_Query_from_OCE_REP4[[#This Row],[FMPORT]],Table_Query_from_OCE_REP_1[],2,)</f>
        <v>SEWARD, ALASKA</v>
      </c>
      <c r="H689" t="s">
        <v>51</v>
      </c>
      <c r="I689" t="str">
        <f>VLOOKUP(Table_Query_from_OCE_REP4[[#This Row],[TOPORT]],Table_Query_from_OCE_REP_1[[PCODE]:[PNAME]],2,)</f>
        <v>VANCOUVER, BRITISH COLUMBIA</v>
      </c>
      <c r="J689" t="str">
        <f>_xlfn.CONCAT(Table_Query_from_OCE_REP4[[#This Row],[FMPORT]],"/",Table_Query_from_OCE_REP4[[#This Row],[TOPORT]])</f>
        <v>SWD/YVR</v>
      </c>
      <c r="K689" t="str">
        <f>_xlfn.CONCAT(Table_Query_from_OCE_REP4[[#This Row],[FM NAME]],"/",Table_Query_from_OCE_REP4[[#This Row],[TO NAME]])</f>
        <v>SEWARD, ALASKA/VANCOUVER, BRITISH COLUMBIA</v>
      </c>
      <c r="M689" t="s">
        <v>2588</v>
      </c>
      <c r="N689" t="s">
        <v>2589</v>
      </c>
      <c r="O689" t="s">
        <v>1349</v>
      </c>
    </row>
    <row r="690" spans="1:15" x14ac:dyDescent="0.35">
      <c r="A690" t="s">
        <v>3311</v>
      </c>
      <c r="B690" t="s">
        <v>3312</v>
      </c>
      <c r="C690" t="s">
        <v>655</v>
      </c>
      <c r="D690" s="17">
        <v>45442</v>
      </c>
      <c r="E690">
        <v>11</v>
      </c>
      <c r="F690" t="s">
        <v>51</v>
      </c>
      <c r="G690" t="str">
        <f>VLOOKUP(Table_Query_from_OCE_REP4[[#This Row],[FMPORT]],Table_Query_from_OCE_REP_1[],2,)</f>
        <v>VANCOUVER, BRITISH COLUMBIA</v>
      </c>
      <c r="H690" t="s">
        <v>54</v>
      </c>
      <c r="I690" t="str">
        <f>VLOOKUP(Table_Query_from_OCE_REP4[[#This Row],[TOPORT]],Table_Query_from_OCE_REP_1[[PCODE]:[PNAME]],2,)</f>
        <v>SEATTLE, WASHINGTON</v>
      </c>
      <c r="J690" t="str">
        <f>_xlfn.CONCAT(Table_Query_from_OCE_REP4[[#This Row],[FMPORT]],"/",Table_Query_from_OCE_REP4[[#This Row],[TOPORT]])</f>
        <v>YVR/SEA</v>
      </c>
      <c r="K690" t="str">
        <f>_xlfn.CONCAT(Table_Query_from_OCE_REP4[[#This Row],[FM NAME]],"/",Table_Query_from_OCE_REP4[[#This Row],[TO NAME]])</f>
        <v>VANCOUVER, BRITISH COLUMBIA/SEATTLE, WASHINGTON</v>
      </c>
      <c r="M690" t="s">
        <v>2590</v>
      </c>
      <c r="N690" t="s">
        <v>2591</v>
      </c>
      <c r="O690" t="s">
        <v>1358</v>
      </c>
    </row>
    <row r="691" spans="1:15" x14ac:dyDescent="0.35">
      <c r="A691" t="s">
        <v>3313</v>
      </c>
      <c r="B691" t="s">
        <v>693</v>
      </c>
      <c r="C691" t="s">
        <v>655</v>
      </c>
      <c r="D691" s="17">
        <v>45453</v>
      </c>
      <c r="E691">
        <v>11</v>
      </c>
      <c r="F691" t="s">
        <v>54</v>
      </c>
      <c r="G691" t="str">
        <f>VLOOKUP(Table_Query_from_OCE_REP4[[#This Row],[FMPORT]],Table_Query_from_OCE_REP_1[],2,)</f>
        <v>SEATTLE, WASHINGTON</v>
      </c>
      <c r="H691" t="s">
        <v>54</v>
      </c>
      <c r="I691" t="str">
        <f>VLOOKUP(Table_Query_from_OCE_REP4[[#This Row],[TOPORT]],Table_Query_from_OCE_REP_1[[PCODE]:[PNAME]],2,)</f>
        <v>SEATTLE, WASHINGTON</v>
      </c>
      <c r="J691" t="str">
        <f>_xlfn.CONCAT(Table_Query_from_OCE_REP4[[#This Row],[FMPORT]],"/",Table_Query_from_OCE_REP4[[#This Row],[TOPORT]])</f>
        <v>SEA/SEA</v>
      </c>
      <c r="K691" t="str">
        <f>_xlfn.CONCAT(Table_Query_from_OCE_REP4[[#This Row],[FM NAME]],"/",Table_Query_from_OCE_REP4[[#This Row],[TO NAME]])</f>
        <v>SEATTLE, WASHINGTON/SEATTLE, WASHINGTON</v>
      </c>
      <c r="M691" t="s">
        <v>2592</v>
      </c>
      <c r="N691" t="s">
        <v>2593</v>
      </c>
      <c r="O691" t="s">
        <v>1358</v>
      </c>
    </row>
    <row r="692" spans="1:15" x14ac:dyDescent="0.35">
      <c r="A692" t="s">
        <v>3314</v>
      </c>
      <c r="B692" t="s">
        <v>3315</v>
      </c>
      <c r="C692" t="s">
        <v>655</v>
      </c>
      <c r="D692" s="17">
        <v>45464</v>
      </c>
      <c r="E692">
        <v>7</v>
      </c>
      <c r="F692" t="s">
        <v>54</v>
      </c>
      <c r="G692" t="str">
        <f>VLOOKUP(Table_Query_from_OCE_REP4[[#This Row],[FMPORT]],Table_Query_from_OCE_REP_1[],2,)</f>
        <v>SEATTLE, WASHINGTON</v>
      </c>
      <c r="H692" t="s">
        <v>54</v>
      </c>
      <c r="I692" t="str">
        <f>VLOOKUP(Table_Query_from_OCE_REP4[[#This Row],[TOPORT]],Table_Query_from_OCE_REP_1[[PCODE]:[PNAME]],2,)</f>
        <v>SEATTLE, WASHINGTON</v>
      </c>
      <c r="J692" t="str">
        <f>_xlfn.CONCAT(Table_Query_from_OCE_REP4[[#This Row],[FMPORT]],"/",Table_Query_from_OCE_REP4[[#This Row],[TOPORT]])</f>
        <v>SEA/SEA</v>
      </c>
      <c r="K692" t="str">
        <f>_xlfn.CONCAT(Table_Query_from_OCE_REP4[[#This Row],[FM NAME]],"/",Table_Query_from_OCE_REP4[[#This Row],[TO NAME]])</f>
        <v>SEATTLE, WASHINGTON/SEATTLE, WASHINGTON</v>
      </c>
      <c r="M692" t="s">
        <v>2594</v>
      </c>
      <c r="N692" t="s">
        <v>2595</v>
      </c>
      <c r="O692" t="s">
        <v>1426</v>
      </c>
    </row>
    <row r="693" spans="1:15" x14ac:dyDescent="0.35">
      <c r="A693" t="s">
        <v>3316</v>
      </c>
      <c r="B693" t="s">
        <v>4049</v>
      </c>
      <c r="C693" t="s">
        <v>655</v>
      </c>
      <c r="D693" s="17">
        <v>45471</v>
      </c>
      <c r="E693">
        <v>11</v>
      </c>
      <c r="F693" t="s">
        <v>54</v>
      </c>
      <c r="G693" t="str">
        <f>VLOOKUP(Table_Query_from_OCE_REP4[[#This Row],[FMPORT]],Table_Query_from_OCE_REP_1[],2,)</f>
        <v>SEATTLE, WASHINGTON</v>
      </c>
      <c r="H693" t="s">
        <v>54</v>
      </c>
      <c r="I693" t="str">
        <f>VLOOKUP(Table_Query_from_OCE_REP4[[#This Row],[TOPORT]],Table_Query_from_OCE_REP_1[[PCODE]:[PNAME]],2,)</f>
        <v>SEATTLE, WASHINGTON</v>
      </c>
      <c r="J693" t="str">
        <f>_xlfn.CONCAT(Table_Query_from_OCE_REP4[[#This Row],[FMPORT]],"/",Table_Query_from_OCE_REP4[[#This Row],[TOPORT]])</f>
        <v>SEA/SEA</v>
      </c>
      <c r="K693" t="str">
        <f>_xlfn.CONCAT(Table_Query_from_OCE_REP4[[#This Row],[FM NAME]],"/",Table_Query_from_OCE_REP4[[#This Row],[TO NAME]])</f>
        <v>SEATTLE, WASHINGTON/SEATTLE, WASHINGTON</v>
      </c>
      <c r="M693" t="s">
        <v>2596</v>
      </c>
      <c r="N693" t="s">
        <v>2597</v>
      </c>
      <c r="O693" t="s">
        <v>1343</v>
      </c>
    </row>
    <row r="694" spans="1:15" x14ac:dyDescent="0.35">
      <c r="A694" t="s">
        <v>3317</v>
      </c>
      <c r="B694" t="s">
        <v>702</v>
      </c>
      <c r="C694" t="s">
        <v>655</v>
      </c>
      <c r="D694" s="17">
        <v>45482</v>
      </c>
      <c r="E694">
        <v>10</v>
      </c>
      <c r="F694" t="s">
        <v>54</v>
      </c>
      <c r="G694" t="str">
        <f>VLOOKUP(Table_Query_from_OCE_REP4[[#This Row],[FMPORT]],Table_Query_from_OCE_REP_1[],2,)</f>
        <v>SEATTLE, WASHINGTON</v>
      </c>
      <c r="H694" t="s">
        <v>54</v>
      </c>
      <c r="I694" t="str">
        <f>VLOOKUP(Table_Query_from_OCE_REP4[[#This Row],[TOPORT]],Table_Query_from_OCE_REP_1[[PCODE]:[PNAME]],2,)</f>
        <v>SEATTLE, WASHINGTON</v>
      </c>
      <c r="J694" t="str">
        <f>_xlfn.CONCAT(Table_Query_from_OCE_REP4[[#This Row],[FMPORT]],"/",Table_Query_from_OCE_REP4[[#This Row],[TOPORT]])</f>
        <v>SEA/SEA</v>
      </c>
      <c r="K694" t="str">
        <f>_xlfn.CONCAT(Table_Query_from_OCE_REP4[[#This Row],[FM NAME]],"/",Table_Query_from_OCE_REP4[[#This Row],[TO NAME]])</f>
        <v>SEATTLE, WASHINGTON/SEATTLE, WASHINGTON</v>
      </c>
      <c r="M694" t="s">
        <v>2598</v>
      </c>
      <c r="N694" t="s">
        <v>2599</v>
      </c>
      <c r="O694" t="s">
        <v>2600</v>
      </c>
    </row>
    <row r="695" spans="1:15" x14ac:dyDescent="0.35">
      <c r="A695" t="s">
        <v>3318</v>
      </c>
      <c r="B695" t="s">
        <v>3315</v>
      </c>
      <c r="C695" t="s">
        <v>655</v>
      </c>
      <c r="D695" s="17">
        <v>45492</v>
      </c>
      <c r="E695">
        <v>7</v>
      </c>
      <c r="F695" t="s">
        <v>54</v>
      </c>
      <c r="G695" t="str">
        <f>VLOOKUP(Table_Query_from_OCE_REP4[[#This Row],[FMPORT]],Table_Query_from_OCE_REP_1[],2,)</f>
        <v>SEATTLE, WASHINGTON</v>
      </c>
      <c r="H695" t="s">
        <v>54</v>
      </c>
      <c r="I695" t="str">
        <f>VLOOKUP(Table_Query_from_OCE_REP4[[#This Row],[TOPORT]],Table_Query_from_OCE_REP_1[[PCODE]:[PNAME]],2,)</f>
        <v>SEATTLE, WASHINGTON</v>
      </c>
      <c r="J695" t="str">
        <f>_xlfn.CONCAT(Table_Query_from_OCE_REP4[[#This Row],[FMPORT]],"/",Table_Query_from_OCE_REP4[[#This Row],[TOPORT]])</f>
        <v>SEA/SEA</v>
      </c>
      <c r="K695" t="str">
        <f>_xlfn.CONCAT(Table_Query_from_OCE_REP4[[#This Row],[FM NAME]],"/",Table_Query_from_OCE_REP4[[#This Row],[TO NAME]])</f>
        <v>SEATTLE, WASHINGTON/SEATTLE, WASHINGTON</v>
      </c>
      <c r="M695" t="s">
        <v>2601</v>
      </c>
      <c r="N695" t="s">
        <v>2602</v>
      </c>
      <c r="O695" t="s">
        <v>1346</v>
      </c>
    </row>
    <row r="696" spans="1:15" x14ac:dyDescent="0.35">
      <c r="A696" t="s">
        <v>3319</v>
      </c>
      <c r="B696" t="s">
        <v>4049</v>
      </c>
      <c r="C696" t="s">
        <v>655</v>
      </c>
      <c r="D696" s="17">
        <v>45499</v>
      </c>
      <c r="E696">
        <v>11</v>
      </c>
      <c r="F696" t="s">
        <v>54</v>
      </c>
      <c r="G696" t="str">
        <f>VLOOKUP(Table_Query_from_OCE_REP4[[#This Row],[FMPORT]],Table_Query_from_OCE_REP_1[],2,)</f>
        <v>SEATTLE, WASHINGTON</v>
      </c>
      <c r="H696" t="s">
        <v>54</v>
      </c>
      <c r="I696" t="str">
        <f>VLOOKUP(Table_Query_from_OCE_REP4[[#This Row],[TOPORT]],Table_Query_from_OCE_REP_1[[PCODE]:[PNAME]],2,)</f>
        <v>SEATTLE, WASHINGTON</v>
      </c>
      <c r="J696" t="str">
        <f>_xlfn.CONCAT(Table_Query_from_OCE_REP4[[#This Row],[FMPORT]],"/",Table_Query_from_OCE_REP4[[#This Row],[TOPORT]])</f>
        <v>SEA/SEA</v>
      </c>
      <c r="K696" t="str">
        <f>_xlfn.CONCAT(Table_Query_from_OCE_REP4[[#This Row],[FM NAME]],"/",Table_Query_from_OCE_REP4[[#This Row],[TO NAME]])</f>
        <v>SEATTLE, WASHINGTON/SEATTLE, WASHINGTON</v>
      </c>
      <c r="M696" t="s">
        <v>2603</v>
      </c>
      <c r="N696" t="s">
        <v>2604</v>
      </c>
      <c r="O696" t="s">
        <v>2605</v>
      </c>
    </row>
    <row r="697" spans="1:15" x14ac:dyDescent="0.35">
      <c r="A697" t="s">
        <v>3320</v>
      </c>
      <c r="B697" t="s">
        <v>702</v>
      </c>
      <c r="C697" t="s">
        <v>655</v>
      </c>
      <c r="D697" s="17">
        <v>45510</v>
      </c>
      <c r="E697">
        <v>10</v>
      </c>
      <c r="F697" t="s">
        <v>54</v>
      </c>
      <c r="G697" t="str">
        <f>VLOOKUP(Table_Query_from_OCE_REP4[[#This Row],[FMPORT]],Table_Query_from_OCE_REP_1[],2,)</f>
        <v>SEATTLE, WASHINGTON</v>
      </c>
      <c r="H697" t="s">
        <v>54</v>
      </c>
      <c r="I697" t="str">
        <f>VLOOKUP(Table_Query_from_OCE_REP4[[#This Row],[TOPORT]],Table_Query_from_OCE_REP_1[[PCODE]:[PNAME]],2,)</f>
        <v>SEATTLE, WASHINGTON</v>
      </c>
      <c r="J697" t="str">
        <f>_xlfn.CONCAT(Table_Query_from_OCE_REP4[[#This Row],[FMPORT]],"/",Table_Query_from_OCE_REP4[[#This Row],[TOPORT]])</f>
        <v>SEA/SEA</v>
      </c>
      <c r="K697" t="str">
        <f>_xlfn.CONCAT(Table_Query_from_OCE_REP4[[#This Row],[FM NAME]],"/",Table_Query_from_OCE_REP4[[#This Row],[TO NAME]])</f>
        <v>SEATTLE, WASHINGTON/SEATTLE, WASHINGTON</v>
      </c>
      <c r="M697" t="s">
        <v>2606</v>
      </c>
      <c r="N697" t="s">
        <v>2607</v>
      </c>
      <c r="O697" t="s">
        <v>1343</v>
      </c>
    </row>
    <row r="698" spans="1:15" x14ac:dyDescent="0.35">
      <c r="A698" t="s">
        <v>3321</v>
      </c>
      <c r="B698" t="s">
        <v>3322</v>
      </c>
      <c r="C698" t="s">
        <v>655</v>
      </c>
      <c r="D698" s="17">
        <v>45520</v>
      </c>
      <c r="E698">
        <v>12</v>
      </c>
      <c r="F698" t="s">
        <v>54</v>
      </c>
      <c r="G698" t="str">
        <f>VLOOKUP(Table_Query_from_OCE_REP4[[#This Row],[FMPORT]],Table_Query_from_OCE_REP_1[],2,)</f>
        <v>SEATTLE, WASHINGTON</v>
      </c>
      <c r="H698" t="s">
        <v>54</v>
      </c>
      <c r="I698" t="str">
        <f>VLOOKUP(Table_Query_from_OCE_REP4[[#This Row],[TOPORT]],Table_Query_from_OCE_REP_1[[PCODE]:[PNAME]],2,)</f>
        <v>SEATTLE, WASHINGTON</v>
      </c>
      <c r="J698" t="str">
        <f>_xlfn.CONCAT(Table_Query_from_OCE_REP4[[#This Row],[FMPORT]],"/",Table_Query_from_OCE_REP4[[#This Row],[TOPORT]])</f>
        <v>SEA/SEA</v>
      </c>
      <c r="K698" t="str">
        <f>_xlfn.CONCAT(Table_Query_from_OCE_REP4[[#This Row],[FM NAME]],"/",Table_Query_from_OCE_REP4[[#This Row],[TO NAME]])</f>
        <v>SEATTLE, WASHINGTON/SEATTLE, WASHINGTON</v>
      </c>
      <c r="M698" t="s">
        <v>2608</v>
      </c>
      <c r="N698" t="s">
        <v>2609</v>
      </c>
      <c r="O698" t="s">
        <v>2487</v>
      </c>
    </row>
    <row r="699" spans="1:15" x14ac:dyDescent="0.35">
      <c r="A699" t="s">
        <v>3323</v>
      </c>
      <c r="B699" t="s">
        <v>702</v>
      </c>
      <c r="C699" t="s">
        <v>655</v>
      </c>
      <c r="D699" s="17">
        <v>45532</v>
      </c>
      <c r="E699">
        <v>10</v>
      </c>
      <c r="F699" t="s">
        <v>54</v>
      </c>
      <c r="G699" t="str">
        <f>VLOOKUP(Table_Query_from_OCE_REP4[[#This Row],[FMPORT]],Table_Query_from_OCE_REP_1[],2,)</f>
        <v>SEATTLE, WASHINGTON</v>
      </c>
      <c r="H699" t="s">
        <v>51</v>
      </c>
      <c r="I699" t="str">
        <f>VLOOKUP(Table_Query_from_OCE_REP4[[#This Row],[TOPORT]],Table_Query_from_OCE_REP_1[[PCODE]:[PNAME]],2,)</f>
        <v>VANCOUVER, BRITISH COLUMBIA</v>
      </c>
      <c r="J699" t="str">
        <f>_xlfn.CONCAT(Table_Query_from_OCE_REP4[[#This Row],[FMPORT]],"/",Table_Query_from_OCE_REP4[[#This Row],[TOPORT]])</f>
        <v>SEA/YVR</v>
      </c>
      <c r="K699" t="str">
        <f>_xlfn.CONCAT(Table_Query_from_OCE_REP4[[#This Row],[FM NAME]],"/",Table_Query_from_OCE_REP4[[#This Row],[TO NAME]])</f>
        <v>SEATTLE, WASHINGTON/VANCOUVER, BRITISH COLUMBIA</v>
      </c>
      <c r="M699" t="s">
        <v>4144</v>
      </c>
      <c r="N699" t="s">
        <v>4409</v>
      </c>
      <c r="O699" t="s">
        <v>1259</v>
      </c>
    </row>
    <row r="700" spans="1:15" x14ac:dyDescent="0.35">
      <c r="A700" t="s">
        <v>3324</v>
      </c>
      <c r="B700" t="s">
        <v>3325</v>
      </c>
      <c r="C700" t="s">
        <v>655</v>
      </c>
      <c r="D700" s="17">
        <v>45542</v>
      </c>
      <c r="E700">
        <v>7</v>
      </c>
      <c r="F700" t="s">
        <v>51</v>
      </c>
      <c r="G700" t="str">
        <f>VLOOKUP(Table_Query_from_OCE_REP4[[#This Row],[FMPORT]],Table_Query_from_OCE_REP_1[],2,)</f>
        <v>VANCOUVER, BRITISH COLUMBIA</v>
      </c>
      <c r="H700" t="s">
        <v>51</v>
      </c>
      <c r="I700" t="str">
        <f>VLOOKUP(Table_Query_from_OCE_REP4[[#This Row],[TOPORT]],Table_Query_from_OCE_REP_1[[PCODE]:[PNAME]],2,)</f>
        <v>VANCOUVER, BRITISH COLUMBIA</v>
      </c>
      <c r="J700" t="str">
        <f>_xlfn.CONCAT(Table_Query_from_OCE_REP4[[#This Row],[FMPORT]],"/",Table_Query_from_OCE_REP4[[#This Row],[TOPORT]])</f>
        <v>YVR/YVR</v>
      </c>
      <c r="K700" t="str">
        <f>_xlfn.CONCAT(Table_Query_from_OCE_REP4[[#This Row],[FM NAME]],"/",Table_Query_from_OCE_REP4[[#This Row],[TO NAME]])</f>
        <v>VANCOUVER, BRITISH COLUMBIA/VANCOUVER, BRITISH COLUMBIA</v>
      </c>
      <c r="M700" t="s">
        <v>2610</v>
      </c>
      <c r="N700" t="s">
        <v>2611</v>
      </c>
      <c r="O700" t="s">
        <v>1543</v>
      </c>
    </row>
    <row r="701" spans="1:15" x14ac:dyDescent="0.35">
      <c r="A701" t="s">
        <v>3326</v>
      </c>
      <c r="B701" t="s">
        <v>3327</v>
      </c>
      <c r="C701" t="s">
        <v>655</v>
      </c>
      <c r="D701" s="17">
        <v>45549</v>
      </c>
      <c r="E701">
        <v>12</v>
      </c>
      <c r="F701" t="s">
        <v>51</v>
      </c>
      <c r="G701" t="str">
        <f>VLOOKUP(Table_Query_from_OCE_REP4[[#This Row],[FMPORT]],Table_Query_from_OCE_REP_1[],2,)</f>
        <v>VANCOUVER, BRITISH COLUMBIA</v>
      </c>
      <c r="H701" t="s">
        <v>44</v>
      </c>
      <c r="I701" t="str">
        <f>VLOOKUP(Table_Query_from_OCE_REP4[[#This Row],[TOPORT]],Table_Query_from_OCE_REP_1[[PCODE]:[PNAME]],2,)</f>
        <v>LOS ANGELES, CALIFORNIA</v>
      </c>
      <c r="J701" t="str">
        <f>_xlfn.CONCAT(Table_Query_from_OCE_REP4[[#This Row],[FMPORT]],"/",Table_Query_from_OCE_REP4[[#This Row],[TOPORT]])</f>
        <v>YVR/LAX</v>
      </c>
      <c r="K701" t="str">
        <f>_xlfn.CONCAT(Table_Query_from_OCE_REP4[[#This Row],[FM NAME]],"/",Table_Query_from_OCE_REP4[[#This Row],[TO NAME]])</f>
        <v>VANCOUVER, BRITISH COLUMBIA/LOS ANGELES, CALIFORNIA</v>
      </c>
      <c r="M701" t="s">
        <v>2612</v>
      </c>
      <c r="N701" t="s">
        <v>2613</v>
      </c>
      <c r="O701" t="s">
        <v>1270</v>
      </c>
    </row>
    <row r="702" spans="1:15" x14ac:dyDescent="0.35">
      <c r="A702" t="s">
        <v>3328</v>
      </c>
      <c r="B702" t="s">
        <v>3329</v>
      </c>
      <c r="C702" t="s">
        <v>655</v>
      </c>
      <c r="D702" s="17">
        <v>45549</v>
      </c>
      <c r="E702">
        <v>19</v>
      </c>
      <c r="F702" t="s">
        <v>51</v>
      </c>
      <c r="G702" t="str">
        <f>VLOOKUP(Table_Query_from_OCE_REP4[[#This Row],[FMPORT]],Table_Query_from_OCE_REP_1[],2,)</f>
        <v>VANCOUVER, BRITISH COLUMBIA</v>
      </c>
      <c r="H702" t="s">
        <v>44</v>
      </c>
      <c r="I702" t="str">
        <f>VLOOKUP(Table_Query_from_OCE_REP4[[#This Row],[TOPORT]],Table_Query_from_OCE_REP_1[[PCODE]:[PNAME]],2,)</f>
        <v>LOS ANGELES, CALIFORNIA</v>
      </c>
      <c r="J702" t="str">
        <f>_xlfn.CONCAT(Table_Query_from_OCE_REP4[[#This Row],[FMPORT]],"/",Table_Query_from_OCE_REP4[[#This Row],[TOPORT]])</f>
        <v>YVR/LAX</v>
      </c>
      <c r="K702" t="str">
        <f>_xlfn.CONCAT(Table_Query_from_OCE_REP4[[#This Row],[FM NAME]],"/",Table_Query_from_OCE_REP4[[#This Row],[TO NAME]])</f>
        <v>VANCOUVER, BRITISH COLUMBIA/LOS ANGELES, CALIFORNIA</v>
      </c>
      <c r="M702" t="s">
        <v>2614</v>
      </c>
      <c r="N702" t="s">
        <v>2615</v>
      </c>
      <c r="O702" t="s">
        <v>1349</v>
      </c>
    </row>
    <row r="703" spans="1:15" x14ac:dyDescent="0.35">
      <c r="A703" t="s">
        <v>3330</v>
      </c>
      <c r="B703" t="s">
        <v>750</v>
      </c>
      <c r="C703" t="s">
        <v>655</v>
      </c>
      <c r="D703" s="17">
        <v>45561</v>
      </c>
      <c r="E703">
        <v>7</v>
      </c>
      <c r="F703" t="s">
        <v>44</v>
      </c>
      <c r="G703" t="str">
        <f>VLOOKUP(Table_Query_from_OCE_REP4[[#This Row],[FMPORT]],Table_Query_from_OCE_REP_1[],2,)</f>
        <v>LOS ANGELES, CALIFORNIA</v>
      </c>
      <c r="H703" t="s">
        <v>44</v>
      </c>
      <c r="I703" t="str">
        <f>VLOOKUP(Table_Query_from_OCE_REP4[[#This Row],[TOPORT]],Table_Query_from_OCE_REP_1[[PCODE]:[PNAME]],2,)</f>
        <v>LOS ANGELES, CALIFORNIA</v>
      </c>
      <c r="J703" t="str">
        <f>_xlfn.CONCAT(Table_Query_from_OCE_REP4[[#This Row],[FMPORT]],"/",Table_Query_from_OCE_REP4[[#This Row],[TOPORT]])</f>
        <v>LAX/LAX</v>
      </c>
      <c r="K703" t="str">
        <f>_xlfn.CONCAT(Table_Query_from_OCE_REP4[[#This Row],[FM NAME]],"/",Table_Query_from_OCE_REP4[[#This Row],[TO NAME]])</f>
        <v>LOS ANGELES, CALIFORNIA/LOS ANGELES, CALIFORNIA</v>
      </c>
      <c r="M703" t="s">
        <v>2616</v>
      </c>
      <c r="N703" t="s">
        <v>2617</v>
      </c>
      <c r="O703" t="s">
        <v>25</v>
      </c>
    </row>
    <row r="704" spans="1:15" x14ac:dyDescent="0.35">
      <c r="A704" t="s">
        <v>3716</v>
      </c>
      <c r="B704" t="s">
        <v>3856</v>
      </c>
      <c r="C704" t="s">
        <v>655</v>
      </c>
      <c r="D704" s="17">
        <v>45568</v>
      </c>
      <c r="E704">
        <v>25</v>
      </c>
      <c r="F704" t="s">
        <v>44</v>
      </c>
      <c r="G704" t="str">
        <f>VLOOKUP(Table_Query_from_OCE_REP4[[#This Row],[FMPORT]],Table_Query_from_OCE_REP_1[],2,)</f>
        <v>LOS ANGELES, CALIFORNIA</v>
      </c>
      <c r="H704" t="s">
        <v>71</v>
      </c>
      <c r="I704" t="str">
        <f>VLOOKUP(Table_Query_from_OCE_REP4[[#This Row],[TOPORT]],Table_Query_from_OCE_REP_1[[PCODE]:[PNAME]],2,)</f>
        <v>TOKYO (YOKOHAMA), JAPAN</v>
      </c>
      <c r="J704" t="str">
        <f>_xlfn.CONCAT(Table_Query_from_OCE_REP4[[#This Row],[FMPORT]],"/",Table_Query_from_OCE_REP4[[#This Row],[TOPORT]])</f>
        <v>LAX/YOK</v>
      </c>
      <c r="K704" t="str">
        <f>_xlfn.CONCAT(Table_Query_from_OCE_REP4[[#This Row],[FM NAME]],"/",Table_Query_from_OCE_REP4[[#This Row],[TO NAME]])</f>
        <v>LOS ANGELES, CALIFORNIA/TOKYO (YOKOHAMA), JAPAN</v>
      </c>
      <c r="M704" t="s">
        <v>2618</v>
      </c>
      <c r="N704" t="s">
        <v>2619</v>
      </c>
      <c r="O704" t="s">
        <v>2066</v>
      </c>
    </row>
    <row r="705" spans="1:15" x14ac:dyDescent="0.35">
      <c r="A705" t="s">
        <v>3717</v>
      </c>
      <c r="B705" t="s">
        <v>3857</v>
      </c>
      <c r="C705" t="s">
        <v>655</v>
      </c>
      <c r="D705" s="17">
        <v>45568</v>
      </c>
      <c r="E705">
        <v>41</v>
      </c>
      <c r="F705" t="s">
        <v>44</v>
      </c>
      <c r="G705" t="str">
        <f>VLOOKUP(Table_Query_from_OCE_REP4[[#This Row],[FMPORT]],Table_Query_from_OCE_REP_1[],2,)</f>
        <v>LOS ANGELES, CALIFORNIA</v>
      </c>
      <c r="H705" t="s">
        <v>32</v>
      </c>
      <c r="I705" t="str">
        <f>VLOOKUP(Table_Query_from_OCE_REP4[[#This Row],[TOPORT]],Table_Query_from_OCE_REP_1[[PCODE]:[PNAME]],2,)</f>
        <v>SINGAPORE, SINGAPORE</v>
      </c>
      <c r="J705" t="str">
        <f>_xlfn.CONCAT(Table_Query_from_OCE_REP4[[#This Row],[FMPORT]],"/",Table_Query_from_OCE_REP4[[#This Row],[TOPORT]])</f>
        <v>LAX/SIN</v>
      </c>
      <c r="K705" t="str">
        <f>_xlfn.CONCAT(Table_Query_from_OCE_REP4[[#This Row],[FM NAME]],"/",Table_Query_from_OCE_REP4[[#This Row],[TO NAME]])</f>
        <v>LOS ANGELES, CALIFORNIA/SINGAPORE, SINGAPORE</v>
      </c>
      <c r="M705" t="s">
        <v>2620</v>
      </c>
      <c r="N705" t="s">
        <v>2621</v>
      </c>
      <c r="O705" t="s">
        <v>2066</v>
      </c>
    </row>
    <row r="706" spans="1:15" x14ac:dyDescent="0.35">
      <c r="A706" t="s">
        <v>3718</v>
      </c>
      <c r="B706" t="s">
        <v>3858</v>
      </c>
      <c r="C706" t="s">
        <v>655</v>
      </c>
      <c r="D706" s="17">
        <v>45568</v>
      </c>
      <c r="E706">
        <v>65</v>
      </c>
      <c r="F706" t="s">
        <v>44</v>
      </c>
      <c r="G706" t="str">
        <f>VLOOKUP(Table_Query_from_OCE_REP4[[#This Row],[FMPORT]],Table_Query_from_OCE_REP_1[],2,)</f>
        <v>LOS ANGELES, CALIFORNIA</v>
      </c>
      <c r="H706" t="s">
        <v>35</v>
      </c>
      <c r="I706" t="str">
        <f>VLOOKUP(Table_Query_from_OCE_REP4[[#This Row],[TOPORT]],Table_Query_from_OCE_REP_1[[PCODE]:[PNAME]],2,)</f>
        <v>AUCKLAND, NEW ZEALAND</v>
      </c>
      <c r="J706" t="str">
        <f>_xlfn.CONCAT(Table_Query_from_OCE_REP4[[#This Row],[FMPORT]],"/",Table_Query_from_OCE_REP4[[#This Row],[TOPORT]])</f>
        <v>LAX/AKL</v>
      </c>
      <c r="K706" t="str">
        <f>_xlfn.CONCAT(Table_Query_from_OCE_REP4[[#This Row],[FM NAME]],"/",Table_Query_from_OCE_REP4[[#This Row],[TO NAME]])</f>
        <v>LOS ANGELES, CALIFORNIA/AUCKLAND, NEW ZEALAND</v>
      </c>
      <c r="M706" t="s">
        <v>2622</v>
      </c>
      <c r="N706" t="s">
        <v>2623</v>
      </c>
      <c r="O706" t="s">
        <v>1270</v>
      </c>
    </row>
    <row r="707" spans="1:15" x14ac:dyDescent="0.35">
      <c r="A707" t="s">
        <v>3719</v>
      </c>
      <c r="B707" t="s">
        <v>3720</v>
      </c>
      <c r="C707" t="s">
        <v>655</v>
      </c>
      <c r="D707" s="17">
        <v>45568</v>
      </c>
      <c r="E707">
        <v>79</v>
      </c>
      <c r="F707" t="s">
        <v>44</v>
      </c>
      <c r="G707" t="str">
        <f>VLOOKUP(Table_Query_from_OCE_REP4[[#This Row],[FMPORT]],Table_Query_from_OCE_REP_1[],2,)</f>
        <v>LOS ANGELES, CALIFORNIA</v>
      </c>
      <c r="H707" t="s">
        <v>40</v>
      </c>
      <c r="I707" t="str">
        <f>VLOOKUP(Table_Query_from_OCE_REP4[[#This Row],[TOPORT]],Table_Query_from_OCE_REP_1[[PCODE]:[PNAME]],2,)</f>
        <v>SYDNEY, AUSTRALIA</v>
      </c>
      <c r="J707" t="str">
        <f>_xlfn.CONCAT(Table_Query_from_OCE_REP4[[#This Row],[FMPORT]],"/",Table_Query_from_OCE_REP4[[#This Row],[TOPORT]])</f>
        <v>LAX/SYD</v>
      </c>
      <c r="K707" t="str">
        <f>_xlfn.CONCAT(Table_Query_from_OCE_REP4[[#This Row],[FM NAME]],"/",Table_Query_from_OCE_REP4[[#This Row],[TO NAME]])</f>
        <v>LOS ANGELES, CALIFORNIA/SYDNEY, AUSTRALIA</v>
      </c>
      <c r="M707" t="s">
        <v>2624</v>
      </c>
      <c r="N707" t="s">
        <v>2625</v>
      </c>
      <c r="O707" t="s">
        <v>2626</v>
      </c>
    </row>
    <row r="708" spans="1:15" x14ac:dyDescent="0.35">
      <c r="A708" t="s">
        <v>3721</v>
      </c>
      <c r="B708" t="s">
        <v>3859</v>
      </c>
      <c r="C708" t="s">
        <v>655</v>
      </c>
      <c r="D708" s="17">
        <v>45594</v>
      </c>
      <c r="E708">
        <v>16</v>
      </c>
      <c r="F708" t="s">
        <v>71</v>
      </c>
      <c r="G708" t="str">
        <f>VLOOKUP(Table_Query_from_OCE_REP4[[#This Row],[FMPORT]],Table_Query_from_OCE_REP_1[],2,)</f>
        <v>TOKYO (YOKOHAMA), JAPAN</v>
      </c>
      <c r="H708" t="s">
        <v>32</v>
      </c>
      <c r="I708" t="str">
        <f>VLOOKUP(Table_Query_from_OCE_REP4[[#This Row],[TOPORT]],Table_Query_from_OCE_REP_1[[PCODE]:[PNAME]],2,)</f>
        <v>SINGAPORE, SINGAPORE</v>
      </c>
      <c r="J708" t="str">
        <f>_xlfn.CONCAT(Table_Query_from_OCE_REP4[[#This Row],[FMPORT]],"/",Table_Query_from_OCE_REP4[[#This Row],[TOPORT]])</f>
        <v>YOK/SIN</v>
      </c>
      <c r="K708" t="str">
        <f>_xlfn.CONCAT(Table_Query_from_OCE_REP4[[#This Row],[FM NAME]],"/",Table_Query_from_OCE_REP4[[#This Row],[TO NAME]])</f>
        <v>TOKYO (YOKOHAMA), JAPAN/SINGAPORE, SINGAPORE</v>
      </c>
      <c r="M708" t="s">
        <v>54</v>
      </c>
      <c r="N708" t="s">
        <v>2627</v>
      </c>
      <c r="O708" t="s">
        <v>1358</v>
      </c>
    </row>
    <row r="709" spans="1:15" x14ac:dyDescent="0.35">
      <c r="A709" t="s">
        <v>3722</v>
      </c>
      <c r="B709" t="s">
        <v>3860</v>
      </c>
      <c r="C709" t="s">
        <v>655</v>
      </c>
      <c r="D709" s="17">
        <v>45594</v>
      </c>
      <c r="E709">
        <v>40</v>
      </c>
      <c r="F709" t="s">
        <v>71</v>
      </c>
      <c r="G709" t="str">
        <f>VLOOKUP(Table_Query_from_OCE_REP4[[#This Row],[FMPORT]],Table_Query_from_OCE_REP_1[],2,)</f>
        <v>TOKYO (YOKOHAMA), JAPAN</v>
      </c>
      <c r="H709" t="s">
        <v>35</v>
      </c>
      <c r="I709" t="str">
        <f>VLOOKUP(Table_Query_from_OCE_REP4[[#This Row],[TOPORT]],Table_Query_from_OCE_REP_1[[PCODE]:[PNAME]],2,)</f>
        <v>AUCKLAND, NEW ZEALAND</v>
      </c>
      <c r="J709" t="str">
        <f>_xlfn.CONCAT(Table_Query_from_OCE_REP4[[#This Row],[FMPORT]],"/",Table_Query_from_OCE_REP4[[#This Row],[TOPORT]])</f>
        <v>YOK/AKL</v>
      </c>
      <c r="K709" t="str">
        <f>_xlfn.CONCAT(Table_Query_from_OCE_REP4[[#This Row],[FM NAME]],"/",Table_Query_from_OCE_REP4[[#This Row],[TO NAME]])</f>
        <v>TOKYO (YOKOHAMA), JAPAN/AUCKLAND, NEW ZEALAND</v>
      </c>
      <c r="M709" t="s">
        <v>2628</v>
      </c>
      <c r="N709" t="s">
        <v>2629</v>
      </c>
      <c r="O709" t="s">
        <v>1343</v>
      </c>
    </row>
    <row r="710" spans="1:15" x14ac:dyDescent="0.35">
      <c r="A710" t="s">
        <v>3723</v>
      </c>
      <c r="B710" t="s">
        <v>3861</v>
      </c>
      <c r="C710" t="s">
        <v>655</v>
      </c>
      <c r="D710" s="17">
        <v>45594</v>
      </c>
      <c r="E710">
        <v>54</v>
      </c>
      <c r="F710" t="s">
        <v>71</v>
      </c>
      <c r="G710" t="str">
        <f>VLOOKUP(Table_Query_from_OCE_REP4[[#This Row],[FMPORT]],Table_Query_from_OCE_REP_1[],2,)</f>
        <v>TOKYO (YOKOHAMA), JAPAN</v>
      </c>
      <c r="H710" t="s">
        <v>40</v>
      </c>
      <c r="I710" t="str">
        <f>VLOOKUP(Table_Query_from_OCE_REP4[[#This Row],[TOPORT]],Table_Query_from_OCE_REP_1[[PCODE]:[PNAME]],2,)</f>
        <v>SYDNEY, AUSTRALIA</v>
      </c>
      <c r="J710" t="str">
        <f>_xlfn.CONCAT(Table_Query_from_OCE_REP4[[#This Row],[FMPORT]],"/",Table_Query_from_OCE_REP4[[#This Row],[TOPORT]])</f>
        <v>YOK/SYD</v>
      </c>
      <c r="K710" t="str">
        <f>_xlfn.CONCAT(Table_Query_from_OCE_REP4[[#This Row],[FM NAME]],"/",Table_Query_from_OCE_REP4[[#This Row],[TO NAME]])</f>
        <v>TOKYO (YOKOHAMA), JAPAN/SYDNEY, AUSTRALIA</v>
      </c>
      <c r="M710" t="s">
        <v>2630</v>
      </c>
      <c r="N710" t="s">
        <v>2631</v>
      </c>
      <c r="O710" t="s">
        <v>1408</v>
      </c>
    </row>
    <row r="711" spans="1:15" x14ac:dyDescent="0.35">
      <c r="A711" t="s">
        <v>3724</v>
      </c>
      <c r="B711" t="s">
        <v>3862</v>
      </c>
      <c r="C711" t="s">
        <v>655</v>
      </c>
      <c r="D711" s="17">
        <v>45610</v>
      </c>
      <c r="E711">
        <v>24</v>
      </c>
      <c r="F711" t="s">
        <v>32</v>
      </c>
      <c r="G711" t="str">
        <f>VLOOKUP(Table_Query_from_OCE_REP4[[#This Row],[FMPORT]],Table_Query_from_OCE_REP_1[],2,)</f>
        <v>SINGAPORE, SINGAPORE</v>
      </c>
      <c r="H711" t="s">
        <v>35</v>
      </c>
      <c r="I711" t="str">
        <f>VLOOKUP(Table_Query_from_OCE_REP4[[#This Row],[TOPORT]],Table_Query_from_OCE_REP_1[[PCODE]:[PNAME]],2,)</f>
        <v>AUCKLAND, NEW ZEALAND</v>
      </c>
      <c r="J711" t="str">
        <f>_xlfn.CONCAT(Table_Query_from_OCE_REP4[[#This Row],[FMPORT]],"/",Table_Query_from_OCE_REP4[[#This Row],[TOPORT]])</f>
        <v>SIN/AKL</v>
      </c>
      <c r="K711" t="str">
        <f>_xlfn.CONCAT(Table_Query_from_OCE_REP4[[#This Row],[FM NAME]],"/",Table_Query_from_OCE_REP4[[#This Row],[TO NAME]])</f>
        <v>SINGAPORE, SINGAPORE/AUCKLAND, NEW ZEALAND</v>
      </c>
      <c r="M711" t="s">
        <v>2632</v>
      </c>
      <c r="N711" t="s">
        <v>2633</v>
      </c>
      <c r="O711" t="s">
        <v>2634</v>
      </c>
    </row>
    <row r="712" spans="1:15" x14ac:dyDescent="0.35">
      <c r="A712" t="s">
        <v>3725</v>
      </c>
      <c r="B712" t="s">
        <v>3863</v>
      </c>
      <c r="C712" t="s">
        <v>655</v>
      </c>
      <c r="D712" s="17">
        <v>45610</v>
      </c>
      <c r="E712">
        <v>38</v>
      </c>
      <c r="F712" t="s">
        <v>32</v>
      </c>
      <c r="G712" t="str">
        <f>VLOOKUP(Table_Query_from_OCE_REP4[[#This Row],[FMPORT]],Table_Query_from_OCE_REP_1[],2,)</f>
        <v>SINGAPORE, SINGAPORE</v>
      </c>
      <c r="H712" t="s">
        <v>40</v>
      </c>
      <c r="I712" t="str">
        <f>VLOOKUP(Table_Query_from_OCE_REP4[[#This Row],[TOPORT]],Table_Query_from_OCE_REP_1[[PCODE]:[PNAME]],2,)</f>
        <v>SYDNEY, AUSTRALIA</v>
      </c>
      <c r="J712" t="str">
        <f>_xlfn.CONCAT(Table_Query_from_OCE_REP4[[#This Row],[FMPORT]],"/",Table_Query_from_OCE_REP4[[#This Row],[TOPORT]])</f>
        <v>SIN/SYD</v>
      </c>
      <c r="K712" t="str">
        <f>_xlfn.CONCAT(Table_Query_from_OCE_REP4[[#This Row],[FM NAME]],"/",Table_Query_from_OCE_REP4[[#This Row],[TO NAME]])</f>
        <v>SINGAPORE, SINGAPORE/SYDNEY, AUSTRALIA</v>
      </c>
      <c r="M712" t="s">
        <v>2635</v>
      </c>
      <c r="N712" t="s">
        <v>2636</v>
      </c>
      <c r="O712" t="s">
        <v>2057</v>
      </c>
    </row>
    <row r="713" spans="1:15" x14ac:dyDescent="0.35">
      <c r="A713" t="s">
        <v>3726</v>
      </c>
      <c r="B713" t="s">
        <v>3864</v>
      </c>
      <c r="C713" t="s">
        <v>655</v>
      </c>
      <c r="D713" s="17">
        <v>45634</v>
      </c>
      <c r="E713">
        <v>14</v>
      </c>
      <c r="F713" t="s">
        <v>35</v>
      </c>
      <c r="G713" t="str">
        <f>VLOOKUP(Table_Query_from_OCE_REP4[[#This Row],[FMPORT]],Table_Query_from_OCE_REP_1[],2,)</f>
        <v>AUCKLAND, NEW ZEALAND</v>
      </c>
      <c r="H713" t="s">
        <v>40</v>
      </c>
      <c r="I713" t="str">
        <f>VLOOKUP(Table_Query_from_OCE_REP4[[#This Row],[TOPORT]],Table_Query_from_OCE_REP_1[[PCODE]:[PNAME]],2,)</f>
        <v>SYDNEY, AUSTRALIA</v>
      </c>
      <c r="J713" t="str">
        <f>_xlfn.CONCAT(Table_Query_from_OCE_REP4[[#This Row],[FMPORT]],"/",Table_Query_from_OCE_REP4[[#This Row],[TOPORT]])</f>
        <v>AKL/SYD</v>
      </c>
      <c r="K713" t="str">
        <f>_xlfn.CONCAT(Table_Query_from_OCE_REP4[[#This Row],[FM NAME]],"/",Table_Query_from_OCE_REP4[[#This Row],[TO NAME]])</f>
        <v>AUCKLAND, NEW ZEALAND/SYDNEY, AUSTRALIA</v>
      </c>
      <c r="M713" t="s">
        <v>2988</v>
      </c>
      <c r="N713" t="s">
        <v>2989</v>
      </c>
      <c r="O713" t="s">
        <v>1284</v>
      </c>
    </row>
    <row r="714" spans="1:15" x14ac:dyDescent="0.35">
      <c r="A714" t="s">
        <v>3750</v>
      </c>
      <c r="B714" t="s">
        <v>3865</v>
      </c>
      <c r="C714" t="s">
        <v>655</v>
      </c>
      <c r="D714" s="17">
        <v>45648</v>
      </c>
      <c r="E714">
        <v>20</v>
      </c>
      <c r="F714" t="s">
        <v>40</v>
      </c>
      <c r="G714" t="str">
        <f>VLOOKUP(Table_Query_from_OCE_REP4[[#This Row],[FMPORT]],Table_Query_from_OCE_REP_1[],2,)</f>
        <v>SYDNEY, AUSTRALIA</v>
      </c>
      <c r="H714" t="s">
        <v>1729</v>
      </c>
      <c r="I714" t="str">
        <f>VLOOKUP(Table_Query_from_OCE_REP4[[#This Row],[TOPORT]],Table_Query_from_OCE_REP_1[[PCODE]:[PNAME]],2,)</f>
        <v>PERTH (FREMANTLE), AUSTRALIA</v>
      </c>
      <c r="J714" t="str">
        <f>_xlfn.CONCAT(Table_Query_from_OCE_REP4[[#This Row],[FMPORT]],"/",Table_Query_from_OCE_REP4[[#This Row],[TOPORT]])</f>
        <v>SYD/FRE</v>
      </c>
      <c r="K714" t="str">
        <f>_xlfn.CONCAT(Table_Query_from_OCE_REP4[[#This Row],[FM NAME]],"/",Table_Query_from_OCE_REP4[[#This Row],[TO NAME]])</f>
        <v>SYDNEY, AUSTRALIA/PERTH (FREMANTLE), AUSTRALIA</v>
      </c>
      <c r="M714" t="s">
        <v>2637</v>
      </c>
      <c r="N714" t="s">
        <v>2638</v>
      </c>
      <c r="O714" t="s">
        <v>2626</v>
      </c>
    </row>
    <row r="715" spans="1:15" x14ac:dyDescent="0.35">
      <c r="A715" t="s">
        <v>3751</v>
      </c>
      <c r="B715" t="s">
        <v>3866</v>
      </c>
      <c r="C715" t="s">
        <v>655</v>
      </c>
      <c r="D715" s="17">
        <v>45648</v>
      </c>
      <c r="E715">
        <v>34</v>
      </c>
      <c r="F715" t="s">
        <v>40</v>
      </c>
      <c r="G715" t="str">
        <f>VLOOKUP(Table_Query_from_OCE_REP4[[#This Row],[FMPORT]],Table_Query_from_OCE_REP_1[],2,)</f>
        <v>SYDNEY, AUSTRALIA</v>
      </c>
      <c r="H715" t="s">
        <v>40</v>
      </c>
      <c r="I715" t="str">
        <f>VLOOKUP(Table_Query_from_OCE_REP4[[#This Row],[TOPORT]],Table_Query_from_OCE_REP_1[[PCODE]:[PNAME]],2,)</f>
        <v>SYDNEY, AUSTRALIA</v>
      </c>
      <c r="J715" t="str">
        <f>_xlfn.CONCAT(Table_Query_from_OCE_REP4[[#This Row],[FMPORT]],"/",Table_Query_from_OCE_REP4[[#This Row],[TOPORT]])</f>
        <v>SYD/SYD</v>
      </c>
      <c r="K715" t="str">
        <f>_xlfn.CONCAT(Table_Query_from_OCE_REP4[[#This Row],[FM NAME]],"/",Table_Query_from_OCE_REP4[[#This Row],[TO NAME]])</f>
        <v>SYDNEY, AUSTRALIA/SYDNEY, AUSTRALIA</v>
      </c>
      <c r="M715" t="s">
        <v>50</v>
      </c>
      <c r="N715" t="s">
        <v>2639</v>
      </c>
      <c r="O715" t="s">
        <v>1358</v>
      </c>
    </row>
    <row r="716" spans="1:15" x14ac:dyDescent="0.35">
      <c r="A716" t="s">
        <v>3752</v>
      </c>
      <c r="B716" t="s">
        <v>3867</v>
      </c>
      <c r="C716" t="s">
        <v>655</v>
      </c>
      <c r="D716" s="17">
        <v>45648</v>
      </c>
      <c r="E716">
        <v>50</v>
      </c>
      <c r="F716" t="s">
        <v>40</v>
      </c>
      <c r="G716" t="str">
        <f>VLOOKUP(Table_Query_from_OCE_REP4[[#This Row],[FMPORT]],Table_Query_from_OCE_REP_1[],2,)</f>
        <v>SYDNEY, AUSTRALIA</v>
      </c>
      <c r="H716" t="s">
        <v>40</v>
      </c>
      <c r="I716" t="str">
        <f>VLOOKUP(Table_Query_from_OCE_REP4[[#This Row],[TOPORT]],Table_Query_from_OCE_REP_1[[PCODE]:[PNAME]],2,)</f>
        <v>SYDNEY, AUSTRALIA</v>
      </c>
      <c r="J716" t="str">
        <f>_xlfn.CONCAT(Table_Query_from_OCE_REP4[[#This Row],[FMPORT]],"/",Table_Query_from_OCE_REP4[[#This Row],[TOPORT]])</f>
        <v>SYD/SYD</v>
      </c>
      <c r="K716" t="str">
        <f>_xlfn.CONCAT(Table_Query_from_OCE_REP4[[#This Row],[FM NAME]],"/",Table_Query_from_OCE_REP4[[#This Row],[TO NAME]])</f>
        <v>SYDNEY, AUSTRALIA/SYDNEY, AUSTRALIA</v>
      </c>
      <c r="M716" t="s">
        <v>2640</v>
      </c>
      <c r="N716" t="s">
        <v>2641</v>
      </c>
      <c r="O716" t="s">
        <v>1281</v>
      </c>
    </row>
    <row r="717" spans="1:15" x14ac:dyDescent="0.35">
      <c r="A717" t="s">
        <v>3753</v>
      </c>
      <c r="B717" t="s">
        <v>3749</v>
      </c>
      <c r="C717" t="s">
        <v>655</v>
      </c>
      <c r="D717" s="17">
        <v>45648</v>
      </c>
      <c r="E717">
        <v>50</v>
      </c>
      <c r="F717" t="s">
        <v>40</v>
      </c>
      <c r="G717" t="str">
        <f>VLOOKUP(Table_Query_from_OCE_REP4[[#This Row],[FMPORT]],Table_Query_from_OCE_REP_1[],2,)</f>
        <v>SYDNEY, AUSTRALIA</v>
      </c>
      <c r="H717" t="s">
        <v>40</v>
      </c>
      <c r="I717" t="str">
        <f>VLOOKUP(Table_Query_from_OCE_REP4[[#This Row],[TOPORT]],Table_Query_from_OCE_REP_1[[PCODE]:[PNAME]],2,)</f>
        <v>SYDNEY, AUSTRALIA</v>
      </c>
      <c r="J717" t="str">
        <f>_xlfn.CONCAT(Table_Query_from_OCE_REP4[[#This Row],[FMPORT]],"/",Table_Query_from_OCE_REP4[[#This Row],[TOPORT]])</f>
        <v>SYD/SYD</v>
      </c>
      <c r="K717" t="str">
        <f>_xlfn.CONCAT(Table_Query_from_OCE_REP4[[#This Row],[FM NAME]],"/",Table_Query_from_OCE_REP4[[#This Row],[TO NAME]])</f>
        <v>SYDNEY, AUSTRALIA/SYDNEY, AUSTRALIA</v>
      </c>
      <c r="M717" t="s">
        <v>2642</v>
      </c>
      <c r="N717" t="s">
        <v>2643</v>
      </c>
      <c r="O717" t="s">
        <v>2626</v>
      </c>
    </row>
    <row r="718" spans="1:15" x14ac:dyDescent="0.35">
      <c r="A718" t="s">
        <v>3754</v>
      </c>
      <c r="B718" t="s">
        <v>3868</v>
      </c>
      <c r="C718" t="s">
        <v>655</v>
      </c>
      <c r="D718" s="17">
        <v>45668</v>
      </c>
      <c r="E718">
        <v>14</v>
      </c>
      <c r="F718" t="s">
        <v>1729</v>
      </c>
      <c r="G718" t="str">
        <f>VLOOKUP(Table_Query_from_OCE_REP4[[#This Row],[FMPORT]],Table_Query_from_OCE_REP_1[],2,)</f>
        <v>PERTH (FREMANTLE), AUSTRALIA</v>
      </c>
      <c r="H718" t="s">
        <v>40</v>
      </c>
      <c r="I718" t="str">
        <f>VLOOKUP(Table_Query_from_OCE_REP4[[#This Row],[TOPORT]],Table_Query_from_OCE_REP_1[[PCODE]:[PNAME]],2,)</f>
        <v>SYDNEY, AUSTRALIA</v>
      </c>
      <c r="J718" t="str">
        <f>_xlfn.CONCAT(Table_Query_from_OCE_REP4[[#This Row],[FMPORT]],"/",Table_Query_from_OCE_REP4[[#This Row],[TOPORT]])</f>
        <v>FRE/SYD</v>
      </c>
      <c r="K718" t="str">
        <f>_xlfn.CONCAT(Table_Query_from_OCE_REP4[[#This Row],[FM NAME]],"/",Table_Query_from_OCE_REP4[[#This Row],[TO NAME]])</f>
        <v>PERTH (FREMANTLE), AUSTRALIA/SYDNEY, AUSTRALIA</v>
      </c>
      <c r="M718" t="s">
        <v>2644</v>
      </c>
      <c r="N718" t="s">
        <v>2645</v>
      </c>
      <c r="O718" t="s">
        <v>1320</v>
      </c>
    </row>
    <row r="719" spans="1:15" x14ac:dyDescent="0.35">
      <c r="A719" t="s">
        <v>3755</v>
      </c>
      <c r="B719" t="s">
        <v>3869</v>
      </c>
      <c r="C719" t="s">
        <v>655</v>
      </c>
      <c r="D719" s="17">
        <v>45682</v>
      </c>
      <c r="E719">
        <v>16</v>
      </c>
      <c r="F719" t="s">
        <v>40</v>
      </c>
      <c r="G719" t="str">
        <f>VLOOKUP(Table_Query_from_OCE_REP4[[#This Row],[FMPORT]],Table_Query_from_OCE_REP_1[],2,)</f>
        <v>SYDNEY, AUSTRALIA</v>
      </c>
      <c r="H719" t="s">
        <v>40</v>
      </c>
      <c r="I719" t="str">
        <f>VLOOKUP(Table_Query_from_OCE_REP4[[#This Row],[TOPORT]],Table_Query_from_OCE_REP_1[[PCODE]:[PNAME]],2,)</f>
        <v>SYDNEY, AUSTRALIA</v>
      </c>
      <c r="J719" t="str">
        <f>_xlfn.CONCAT(Table_Query_from_OCE_REP4[[#This Row],[FMPORT]],"/",Table_Query_from_OCE_REP4[[#This Row],[TOPORT]])</f>
        <v>SYD/SYD</v>
      </c>
      <c r="K719" t="str">
        <f>_xlfn.CONCAT(Table_Query_from_OCE_REP4[[#This Row],[FM NAME]],"/",Table_Query_from_OCE_REP4[[#This Row],[TO NAME]])</f>
        <v>SYDNEY, AUSTRALIA/SYDNEY, AUSTRALIA</v>
      </c>
      <c r="M719" t="s">
        <v>2646</v>
      </c>
      <c r="N719" t="s">
        <v>2647</v>
      </c>
      <c r="O719" t="s">
        <v>2626</v>
      </c>
    </row>
    <row r="720" spans="1:15" x14ac:dyDescent="0.35">
      <c r="A720" t="s">
        <v>3870</v>
      </c>
      <c r="B720" t="s">
        <v>3871</v>
      </c>
      <c r="C720" t="s">
        <v>655</v>
      </c>
      <c r="D720" s="17">
        <v>45698</v>
      </c>
      <c r="E720">
        <v>14</v>
      </c>
      <c r="F720" t="s">
        <v>40</v>
      </c>
      <c r="G720" t="str">
        <f>VLOOKUP(Table_Query_from_OCE_REP4[[#This Row],[FMPORT]],Table_Query_from_OCE_REP_1[],2,)</f>
        <v>SYDNEY, AUSTRALIA</v>
      </c>
      <c r="H720" t="s">
        <v>35</v>
      </c>
      <c r="I720" t="str">
        <f>VLOOKUP(Table_Query_from_OCE_REP4[[#This Row],[TOPORT]],Table_Query_from_OCE_REP_1[[PCODE]:[PNAME]],2,)</f>
        <v>AUCKLAND, NEW ZEALAND</v>
      </c>
      <c r="J720" t="str">
        <f>_xlfn.CONCAT(Table_Query_from_OCE_REP4[[#This Row],[FMPORT]],"/",Table_Query_from_OCE_REP4[[#This Row],[TOPORT]])</f>
        <v>SYD/AKL</v>
      </c>
      <c r="K720" t="str">
        <f>_xlfn.CONCAT(Table_Query_from_OCE_REP4[[#This Row],[FM NAME]],"/",Table_Query_from_OCE_REP4[[#This Row],[TO NAME]])</f>
        <v>SYDNEY, AUSTRALIA/AUCKLAND, NEW ZEALAND</v>
      </c>
      <c r="M720" t="s">
        <v>37</v>
      </c>
      <c r="N720" t="s">
        <v>2648</v>
      </c>
      <c r="O720" t="s">
        <v>1575</v>
      </c>
    </row>
    <row r="721" spans="1:15" x14ac:dyDescent="0.35">
      <c r="A721" t="s">
        <v>3872</v>
      </c>
      <c r="B721" t="s">
        <v>3873</v>
      </c>
      <c r="C721" t="s">
        <v>655</v>
      </c>
      <c r="D721" s="17">
        <v>45712</v>
      </c>
      <c r="E721">
        <v>14</v>
      </c>
      <c r="F721" t="s">
        <v>35</v>
      </c>
      <c r="G721" t="str">
        <f>VLOOKUP(Table_Query_from_OCE_REP4[[#This Row],[FMPORT]],Table_Query_from_OCE_REP_1[],2,)</f>
        <v>AUCKLAND, NEW ZEALAND</v>
      </c>
      <c r="H721" t="s">
        <v>40</v>
      </c>
      <c r="I721" t="str">
        <f>VLOOKUP(Table_Query_from_OCE_REP4[[#This Row],[TOPORT]],Table_Query_from_OCE_REP_1[[PCODE]:[PNAME]],2,)</f>
        <v>SYDNEY, AUSTRALIA</v>
      </c>
      <c r="J721" t="str">
        <f>_xlfn.CONCAT(Table_Query_from_OCE_REP4[[#This Row],[FMPORT]],"/",Table_Query_from_OCE_REP4[[#This Row],[TOPORT]])</f>
        <v>AKL/SYD</v>
      </c>
      <c r="K721" t="str">
        <f>_xlfn.CONCAT(Table_Query_from_OCE_REP4[[#This Row],[FM NAME]],"/",Table_Query_from_OCE_REP4[[#This Row],[TO NAME]])</f>
        <v>AUCKLAND, NEW ZEALAND/SYDNEY, AUSTRALIA</v>
      </c>
      <c r="M721" t="s">
        <v>2649</v>
      </c>
      <c r="N721" t="s">
        <v>2650</v>
      </c>
      <c r="O721" t="s">
        <v>1408</v>
      </c>
    </row>
    <row r="722" spans="1:15" x14ac:dyDescent="0.35">
      <c r="A722" t="s">
        <v>3874</v>
      </c>
      <c r="B722" t="s">
        <v>3875</v>
      </c>
      <c r="C722" t="s">
        <v>655</v>
      </c>
      <c r="D722" s="17">
        <v>45712</v>
      </c>
      <c r="E722">
        <v>34</v>
      </c>
      <c r="F722" t="s">
        <v>35</v>
      </c>
      <c r="G722" t="str">
        <f>VLOOKUP(Table_Query_from_OCE_REP4[[#This Row],[FMPORT]],Table_Query_from_OCE_REP_1[],2,)</f>
        <v>AUCKLAND, NEW ZEALAND</v>
      </c>
      <c r="H722" t="s">
        <v>32</v>
      </c>
      <c r="I722" t="str">
        <f>VLOOKUP(Table_Query_from_OCE_REP4[[#This Row],[TOPORT]],Table_Query_from_OCE_REP_1[[PCODE]:[PNAME]],2,)</f>
        <v>SINGAPORE, SINGAPORE</v>
      </c>
      <c r="J722" t="str">
        <f>_xlfn.CONCAT(Table_Query_from_OCE_REP4[[#This Row],[FMPORT]],"/",Table_Query_from_OCE_REP4[[#This Row],[TOPORT]])</f>
        <v>AKL/SIN</v>
      </c>
      <c r="K722" t="str">
        <f>_xlfn.CONCAT(Table_Query_from_OCE_REP4[[#This Row],[FM NAME]],"/",Table_Query_from_OCE_REP4[[#This Row],[TO NAME]])</f>
        <v>AUCKLAND, NEW ZEALAND/SINGAPORE, SINGAPORE</v>
      </c>
      <c r="M722" t="s">
        <v>2651</v>
      </c>
      <c r="N722" t="s">
        <v>2652</v>
      </c>
      <c r="O722" t="s">
        <v>25</v>
      </c>
    </row>
    <row r="723" spans="1:15" x14ac:dyDescent="0.35">
      <c r="A723" t="s">
        <v>3876</v>
      </c>
      <c r="B723" t="s">
        <v>3877</v>
      </c>
      <c r="C723" t="s">
        <v>655</v>
      </c>
      <c r="D723" s="17">
        <v>45726</v>
      </c>
      <c r="E723">
        <v>20</v>
      </c>
      <c r="F723" t="s">
        <v>40</v>
      </c>
      <c r="G723" t="str">
        <f>VLOOKUP(Table_Query_from_OCE_REP4[[#This Row],[FMPORT]],Table_Query_from_OCE_REP_1[],2,)</f>
        <v>SYDNEY, AUSTRALIA</v>
      </c>
      <c r="H723" t="s">
        <v>32</v>
      </c>
      <c r="I723" t="str">
        <f>VLOOKUP(Table_Query_from_OCE_REP4[[#This Row],[TOPORT]],Table_Query_from_OCE_REP_1[[PCODE]:[PNAME]],2,)</f>
        <v>SINGAPORE, SINGAPORE</v>
      </c>
      <c r="J723" t="str">
        <f>_xlfn.CONCAT(Table_Query_from_OCE_REP4[[#This Row],[FMPORT]],"/",Table_Query_from_OCE_REP4[[#This Row],[TOPORT]])</f>
        <v>SYD/SIN</v>
      </c>
      <c r="K723" t="str">
        <f>_xlfn.CONCAT(Table_Query_from_OCE_REP4[[#This Row],[FM NAME]],"/",Table_Query_from_OCE_REP4[[#This Row],[TO NAME]])</f>
        <v>SYDNEY, AUSTRALIA/SINGAPORE, SINGAPORE</v>
      </c>
      <c r="M723" t="s">
        <v>4145</v>
      </c>
      <c r="N723" t="s">
        <v>4146</v>
      </c>
      <c r="O723" t="s">
        <v>1624</v>
      </c>
    </row>
    <row r="724" spans="1:15" x14ac:dyDescent="0.35">
      <c r="A724" t="s">
        <v>3878</v>
      </c>
      <c r="B724" t="s">
        <v>3879</v>
      </c>
      <c r="C724" t="s">
        <v>655</v>
      </c>
      <c r="D724" s="17">
        <v>45756</v>
      </c>
      <c r="E724">
        <v>15</v>
      </c>
      <c r="F724" t="s">
        <v>32</v>
      </c>
      <c r="G724" t="str">
        <f>VLOOKUP(Table_Query_from_OCE_REP4[[#This Row],[FMPORT]],Table_Query_from_OCE_REP_1[],2,)</f>
        <v>SINGAPORE, SINGAPORE</v>
      </c>
      <c r="H724" t="s">
        <v>1982</v>
      </c>
      <c r="I724" t="str">
        <f>VLOOKUP(Table_Query_from_OCE_REP4[[#This Row],[TOPORT]],Table_Query_from_OCE_REP_1[[PCODE]:[PNAME]],2,)</f>
        <v>TAIPEI (KEELUNG), TAIWAN CHINA</v>
      </c>
      <c r="J724" t="str">
        <f>_xlfn.CONCAT(Table_Query_from_OCE_REP4[[#This Row],[FMPORT]],"/",Table_Query_from_OCE_REP4[[#This Row],[TOPORT]])</f>
        <v>SIN/KEE</v>
      </c>
      <c r="K724" t="str">
        <f>_xlfn.CONCAT(Table_Query_from_OCE_REP4[[#This Row],[FM NAME]],"/",Table_Query_from_OCE_REP4[[#This Row],[TO NAME]])</f>
        <v>SINGAPORE, SINGAPORE/TAIPEI (KEELUNG), TAIWAN CHINA</v>
      </c>
      <c r="M724" t="s">
        <v>2653</v>
      </c>
      <c r="N724" t="s">
        <v>2654</v>
      </c>
      <c r="O724" t="s">
        <v>1315</v>
      </c>
    </row>
    <row r="725" spans="1:15" x14ac:dyDescent="0.35">
      <c r="A725" t="s">
        <v>3880</v>
      </c>
      <c r="B725" t="s">
        <v>3881</v>
      </c>
      <c r="C725" t="s">
        <v>655</v>
      </c>
      <c r="D725" s="17">
        <v>45756</v>
      </c>
      <c r="E725">
        <v>29</v>
      </c>
      <c r="F725" t="s">
        <v>32</v>
      </c>
      <c r="G725" t="str">
        <f>VLOOKUP(Table_Query_from_OCE_REP4[[#This Row],[FMPORT]],Table_Query_from_OCE_REP_1[],2,)</f>
        <v>SINGAPORE, SINGAPORE</v>
      </c>
      <c r="H725" t="s">
        <v>1976</v>
      </c>
      <c r="I725" t="str">
        <f>VLOOKUP(Table_Query_from_OCE_REP4[[#This Row],[TOPORT]],Table_Query_from_OCE_REP_1[[PCODE]:[PNAME]],2,)</f>
        <v>KYOTO (KOBE), JAPAN</v>
      </c>
      <c r="J725" t="str">
        <f>_xlfn.CONCAT(Table_Query_from_OCE_REP4[[#This Row],[FMPORT]],"/",Table_Query_from_OCE_REP4[[#This Row],[TOPORT]])</f>
        <v>SIN/KBE</v>
      </c>
      <c r="K725" t="str">
        <f>_xlfn.CONCAT(Table_Query_from_OCE_REP4[[#This Row],[FM NAME]],"/",Table_Query_from_OCE_REP4[[#This Row],[TO NAME]])</f>
        <v>SINGAPORE, SINGAPORE/KYOTO (KOBE), JAPAN</v>
      </c>
      <c r="M725" t="s">
        <v>3778</v>
      </c>
      <c r="N725" t="s">
        <v>3779</v>
      </c>
      <c r="O725" t="s">
        <v>1284</v>
      </c>
    </row>
    <row r="726" spans="1:15" x14ac:dyDescent="0.35">
      <c r="A726" t="s">
        <v>3882</v>
      </c>
      <c r="B726" t="s">
        <v>3883</v>
      </c>
      <c r="C726" t="s">
        <v>655</v>
      </c>
      <c r="D726" s="17">
        <v>45771</v>
      </c>
      <c r="E726">
        <v>14</v>
      </c>
      <c r="F726" t="s">
        <v>1982</v>
      </c>
      <c r="G726" t="str">
        <f>VLOOKUP(Table_Query_from_OCE_REP4[[#This Row],[FMPORT]],Table_Query_from_OCE_REP_1[],2,)</f>
        <v>TAIPEI (KEELUNG), TAIWAN CHINA</v>
      </c>
      <c r="H726" t="s">
        <v>1976</v>
      </c>
      <c r="I726" t="str">
        <f>VLOOKUP(Table_Query_from_OCE_REP4[[#This Row],[TOPORT]],Table_Query_from_OCE_REP_1[[PCODE]:[PNAME]],2,)</f>
        <v>KYOTO (KOBE), JAPAN</v>
      </c>
      <c r="J726" t="str">
        <f>_xlfn.CONCAT(Table_Query_from_OCE_REP4[[#This Row],[FMPORT]],"/",Table_Query_from_OCE_REP4[[#This Row],[TOPORT]])</f>
        <v>KEE/KBE</v>
      </c>
      <c r="K726" t="str">
        <f>_xlfn.CONCAT(Table_Query_from_OCE_REP4[[#This Row],[FM NAME]],"/",Table_Query_from_OCE_REP4[[#This Row],[TO NAME]])</f>
        <v>TAIPEI (KEELUNG), TAIWAN CHINA/KYOTO (KOBE), JAPAN</v>
      </c>
      <c r="M726" t="s">
        <v>2655</v>
      </c>
      <c r="N726" t="s">
        <v>2656</v>
      </c>
      <c r="O726" t="s">
        <v>1971</v>
      </c>
    </row>
    <row r="727" spans="1:15" x14ac:dyDescent="0.35">
      <c r="A727" t="s">
        <v>3884</v>
      </c>
      <c r="B727" t="s">
        <v>3885</v>
      </c>
      <c r="C727" t="s">
        <v>655</v>
      </c>
      <c r="D727" s="17">
        <v>45771</v>
      </c>
      <c r="E727">
        <v>28</v>
      </c>
      <c r="F727" t="s">
        <v>1982</v>
      </c>
      <c r="G727" t="str">
        <f>VLOOKUP(Table_Query_from_OCE_REP4[[#This Row],[FMPORT]],Table_Query_from_OCE_REP_1[],2,)</f>
        <v>TAIPEI (KEELUNG), TAIWAN CHINA</v>
      </c>
      <c r="H727" t="s">
        <v>131</v>
      </c>
      <c r="I727" t="str">
        <f>VLOOKUP(Table_Query_from_OCE_REP4[[#This Row],[TOPORT]],Table_Query_from_OCE_REP_1[[PCODE]:[PNAME]],2,)</f>
        <v>TOKYO, JAPAN</v>
      </c>
      <c r="J727" t="str">
        <f>_xlfn.CONCAT(Table_Query_from_OCE_REP4[[#This Row],[FMPORT]],"/",Table_Query_from_OCE_REP4[[#This Row],[TOPORT]])</f>
        <v>KEE/TOK</v>
      </c>
      <c r="K727" t="str">
        <f>_xlfn.CONCAT(Table_Query_from_OCE_REP4[[#This Row],[FM NAME]],"/",Table_Query_from_OCE_REP4[[#This Row],[TO NAME]])</f>
        <v>TAIPEI (KEELUNG), TAIWAN CHINA/TOKYO, JAPAN</v>
      </c>
      <c r="M727" t="s">
        <v>32</v>
      </c>
      <c r="N727" t="s">
        <v>2657</v>
      </c>
      <c r="O727" t="s">
        <v>2658</v>
      </c>
    </row>
    <row r="728" spans="1:15" x14ac:dyDescent="0.35">
      <c r="A728" t="s">
        <v>3886</v>
      </c>
      <c r="B728" t="s">
        <v>3887</v>
      </c>
      <c r="C728" t="s">
        <v>655</v>
      </c>
      <c r="D728" s="17">
        <v>45785</v>
      </c>
      <c r="E728">
        <v>14</v>
      </c>
      <c r="F728" t="s">
        <v>1976</v>
      </c>
      <c r="G728" t="str">
        <f>VLOOKUP(Table_Query_from_OCE_REP4[[#This Row],[FMPORT]],Table_Query_from_OCE_REP_1[],2,)</f>
        <v>KYOTO (KOBE), JAPAN</v>
      </c>
      <c r="H728" t="s">
        <v>131</v>
      </c>
      <c r="I728" t="str">
        <f>VLOOKUP(Table_Query_from_OCE_REP4[[#This Row],[TOPORT]],Table_Query_from_OCE_REP_1[[PCODE]:[PNAME]],2,)</f>
        <v>TOKYO, JAPAN</v>
      </c>
      <c r="J728" t="str">
        <f>_xlfn.CONCAT(Table_Query_from_OCE_REP4[[#This Row],[FMPORT]],"/",Table_Query_from_OCE_REP4[[#This Row],[TOPORT]])</f>
        <v>KBE/TOK</v>
      </c>
      <c r="K728" t="str">
        <f>_xlfn.CONCAT(Table_Query_from_OCE_REP4[[#This Row],[FM NAME]],"/",Table_Query_from_OCE_REP4[[#This Row],[TO NAME]])</f>
        <v>KYOTO (KOBE), JAPAN/TOKYO, JAPAN</v>
      </c>
      <c r="M728" t="s">
        <v>1009</v>
      </c>
      <c r="N728" t="s">
        <v>2659</v>
      </c>
      <c r="O728" t="s">
        <v>1300</v>
      </c>
    </row>
    <row r="729" spans="1:15" x14ac:dyDescent="0.35">
      <c r="A729" t="s">
        <v>3727</v>
      </c>
      <c r="B729" t="s">
        <v>3888</v>
      </c>
      <c r="C729" t="s">
        <v>655</v>
      </c>
      <c r="D729" s="17">
        <v>45799</v>
      </c>
      <c r="E729">
        <v>12</v>
      </c>
      <c r="F729" t="s">
        <v>131</v>
      </c>
      <c r="G729" t="str">
        <f>VLOOKUP(Table_Query_from_OCE_REP4[[#This Row],[FMPORT]],Table_Query_from_OCE_REP_1[],2,)</f>
        <v>TOKYO, JAPAN</v>
      </c>
      <c r="H729" t="s">
        <v>33</v>
      </c>
      <c r="I729" t="str">
        <f>VLOOKUP(Table_Query_from_OCE_REP4[[#This Row],[TOPORT]],Table_Query_from_OCE_REP_1[[PCODE]:[PNAME]],2,)</f>
        <v>HONG KONG, CHINA</v>
      </c>
      <c r="J729" t="str">
        <f>_xlfn.CONCAT(Table_Query_from_OCE_REP4[[#This Row],[FMPORT]],"/",Table_Query_from_OCE_REP4[[#This Row],[TOPORT]])</f>
        <v>TOK/HKG</v>
      </c>
      <c r="K729" t="str">
        <f>_xlfn.CONCAT(Table_Query_from_OCE_REP4[[#This Row],[FM NAME]],"/",Table_Query_from_OCE_REP4[[#This Row],[TO NAME]])</f>
        <v>TOKYO, JAPAN/HONG KONG, CHINA</v>
      </c>
      <c r="M729" t="s">
        <v>2660</v>
      </c>
      <c r="N729" t="s">
        <v>2661</v>
      </c>
      <c r="O729" t="s">
        <v>1358</v>
      </c>
    </row>
    <row r="730" spans="1:15" x14ac:dyDescent="0.35">
      <c r="A730" t="s">
        <v>3728</v>
      </c>
      <c r="B730" t="s">
        <v>3889</v>
      </c>
      <c r="C730" t="s">
        <v>655</v>
      </c>
      <c r="D730" s="17">
        <v>45799</v>
      </c>
      <c r="E730">
        <v>32</v>
      </c>
      <c r="F730" t="s">
        <v>131</v>
      </c>
      <c r="G730" t="str">
        <f>VLOOKUP(Table_Query_from_OCE_REP4[[#This Row],[FMPORT]],Table_Query_from_OCE_REP_1[],2,)</f>
        <v>TOKYO, JAPAN</v>
      </c>
      <c r="H730" t="s">
        <v>66</v>
      </c>
      <c r="I730" t="str">
        <f>VLOOKUP(Table_Query_from_OCE_REP4[[#This Row],[TOPORT]],Table_Query_from_OCE_REP_1[[PCODE]:[PNAME]],2,)</f>
        <v>BALI (BENOA), INDONESIA</v>
      </c>
      <c r="J730" t="str">
        <f>_xlfn.CONCAT(Table_Query_from_OCE_REP4[[#This Row],[FMPORT]],"/",Table_Query_from_OCE_REP4[[#This Row],[TOPORT]])</f>
        <v>TOK/BAJ</v>
      </c>
      <c r="K730" t="str">
        <f>_xlfn.CONCAT(Table_Query_from_OCE_REP4[[#This Row],[FM NAME]],"/",Table_Query_from_OCE_REP4[[#This Row],[TO NAME]])</f>
        <v>TOKYO, JAPAN/BALI (BENOA), INDONESIA</v>
      </c>
      <c r="M730" t="s">
        <v>2662</v>
      </c>
      <c r="N730" t="s">
        <v>2663</v>
      </c>
      <c r="O730" t="s">
        <v>1408</v>
      </c>
    </row>
    <row r="731" spans="1:15" x14ac:dyDescent="0.35">
      <c r="A731" t="s">
        <v>3729</v>
      </c>
      <c r="B731" t="s">
        <v>3730</v>
      </c>
      <c r="C731" t="s">
        <v>655</v>
      </c>
      <c r="D731" s="17">
        <v>45799</v>
      </c>
      <c r="E731">
        <v>72</v>
      </c>
      <c r="F731" t="s">
        <v>131</v>
      </c>
      <c r="G731" t="str">
        <f>VLOOKUP(Table_Query_from_OCE_REP4[[#This Row],[FMPORT]],Table_Query_from_OCE_REP_1[],2,)</f>
        <v>TOKYO, JAPAN</v>
      </c>
      <c r="H731" t="s">
        <v>68</v>
      </c>
      <c r="I731" t="str">
        <f>VLOOKUP(Table_Query_from_OCE_REP4[[#This Row],[TOPORT]],Table_Query_from_OCE_REP_1[[PCODE]:[PNAME]],2,)</f>
        <v>HONOLULU, OAHU</v>
      </c>
      <c r="J731" t="str">
        <f>_xlfn.CONCAT(Table_Query_from_OCE_REP4[[#This Row],[FMPORT]],"/",Table_Query_from_OCE_REP4[[#This Row],[TOPORT]])</f>
        <v>TOK/HNL</v>
      </c>
      <c r="K731" t="str">
        <f>_xlfn.CONCAT(Table_Query_from_OCE_REP4[[#This Row],[FM NAME]],"/",Table_Query_from_OCE_REP4[[#This Row],[TO NAME]])</f>
        <v>TOKYO, JAPAN/HONOLULU, OAHU</v>
      </c>
      <c r="M731" t="s">
        <v>2664</v>
      </c>
      <c r="N731" t="s">
        <v>2645</v>
      </c>
      <c r="O731" t="s">
        <v>2665</v>
      </c>
    </row>
    <row r="732" spans="1:15" x14ac:dyDescent="0.35">
      <c r="A732" t="s">
        <v>3731</v>
      </c>
      <c r="B732" t="s">
        <v>3890</v>
      </c>
      <c r="C732" t="s">
        <v>655</v>
      </c>
      <c r="D732" s="17">
        <v>45811</v>
      </c>
      <c r="E732">
        <v>20</v>
      </c>
      <c r="F732" t="s">
        <v>33</v>
      </c>
      <c r="G732" t="str">
        <f>VLOOKUP(Table_Query_from_OCE_REP4[[#This Row],[FMPORT]],Table_Query_from_OCE_REP_1[],2,)</f>
        <v>HONG KONG, CHINA</v>
      </c>
      <c r="H732" t="s">
        <v>66</v>
      </c>
      <c r="I732" t="str">
        <f>VLOOKUP(Table_Query_from_OCE_REP4[[#This Row],[TOPORT]],Table_Query_from_OCE_REP_1[[PCODE]:[PNAME]],2,)</f>
        <v>BALI (BENOA), INDONESIA</v>
      </c>
      <c r="J732" t="str">
        <f>_xlfn.CONCAT(Table_Query_from_OCE_REP4[[#This Row],[FMPORT]],"/",Table_Query_from_OCE_REP4[[#This Row],[TOPORT]])</f>
        <v>HKG/BAJ</v>
      </c>
      <c r="K732" t="str">
        <f>_xlfn.CONCAT(Table_Query_from_OCE_REP4[[#This Row],[FM NAME]],"/",Table_Query_from_OCE_REP4[[#This Row],[TO NAME]])</f>
        <v>HONG KONG, CHINA/BALI (BENOA), INDONESIA</v>
      </c>
      <c r="M732" t="s">
        <v>2666</v>
      </c>
      <c r="N732" t="s">
        <v>2667</v>
      </c>
      <c r="O732" t="s">
        <v>1308</v>
      </c>
    </row>
    <row r="733" spans="1:15" x14ac:dyDescent="0.35">
      <c r="A733" t="s">
        <v>3732</v>
      </c>
      <c r="B733" t="s">
        <v>3891</v>
      </c>
      <c r="C733" t="s">
        <v>655</v>
      </c>
      <c r="D733" s="17">
        <v>45811</v>
      </c>
      <c r="E733">
        <v>45</v>
      </c>
      <c r="F733" t="s">
        <v>33</v>
      </c>
      <c r="G733" t="str">
        <f>VLOOKUP(Table_Query_from_OCE_REP4[[#This Row],[FMPORT]],Table_Query_from_OCE_REP_1[],2,)</f>
        <v>HONG KONG, CHINA</v>
      </c>
      <c r="H733" t="s">
        <v>36</v>
      </c>
      <c r="I733" t="str">
        <f>VLOOKUP(Table_Query_from_OCE_REP4[[#This Row],[TOPORT]],Table_Query_from_OCE_REP_1[[PCODE]:[PNAME]],2,)</f>
        <v>PAPEETE (TAHITI), FRENCH POLYNESIA</v>
      </c>
      <c r="J733" t="str">
        <f>_xlfn.CONCAT(Table_Query_from_OCE_REP4[[#This Row],[FMPORT]],"/",Table_Query_from_OCE_REP4[[#This Row],[TOPORT]])</f>
        <v>HKG/PPT</v>
      </c>
      <c r="K733" t="str">
        <f>_xlfn.CONCAT(Table_Query_from_OCE_REP4[[#This Row],[FM NAME]],"/",Table_Query_from_OCE_REP4[[#This Row],[TO NAME]])</f>
        <v>HONG KONG, CHINA/PAPEETE (TAHITI), FRENCH POLYNESIA</v>
      </c>
      <c r="M733" t="s">
        <v>2668</v>
      </c>
      <c r="N733" t="s">
        <v>2669</v>
      </c>
      <c r="O733" t="s">
        <v>1555</v>
      </c>
    </row>
    <row r="734" spans="1:15" x14ac:dyDescent="0.35">
      <c r="A734" t="s">
        <v>3733</v>
      </c>
      <c r="B734" t="s">
        <v>3892</v>
      </c>
      <c r="C734" t="s">
        <v>655</v>
      </c>
      <c r="D734" s="17">
        <v>45831</v>
      </c>
      <c r="E734">
        <v>25</v>
      </c>
      <c r="F734" t="s">
        <v>66</v>
      </c>
      <c r="G734" t="str">
        <f>VLOOKUP(Table_Query_from_OCE_REP4[[#This Row],[FMPORT]],Table_Query_from_OCE_REP_1[],2,)</f>
        <v>BALI (BENOA), INDONESIA</v>
      </c>
      <c r="H734" t="s">
        <v>36</v>
      </c>
      <c r="I734" t="str">
        <f>VLOOKUP(Table_Query_from_OCE_REP4[[#This Row],[TOPORT]],Table_Query_from_OCE_REP_1[[PCODE]:[PNAME]],2,)</f>
        <v>PAPEETE (TAHITI), FRENCH POLYNESIA</v>
      </c>
      <c r="J734" t="str">
        <f>_xlfn.CONCAT(Table_Query_from_OCE_REP4[[#This Row],[FMPORT]],"/",Table_Query_from_OCE_REP4[[#This Row],[TOPORT]])</f>
        <v>BAJ/PPT</v>
      </c>
      <c r="K734" t="str">
        <f>_xlfn.CONCAT(Table_Query_from_OCE_REP4[[#This Row],[FM NAME]],"/",Table_Query_from_OCE_REP4[[#This Row],[TO NAME]])</f>
        <v>BALI (BENOA), INDONESIA/PAPEETE (TAHITI), FRENCH POLYNESIA</v>
      </c>
      <c r="M734" t="s">
        <v>2670</v>
      </c>
      <c r="N734" t="s">
        <v>2671</v>
      </c>
      <c r="O734" t="s">
        <v>2672</v>
      </c>
    </row>
    <row r="735" spans="1:15" x14ac:dyDescent="0.35">
      <c r="A735" t="s">
        <v>3734</v>
      </c>
      <c r="B735" t="s">
        <v>3893</v>
      </c>
      <c r="C735" t="s">
        <v>655</v>
      </c>
      <c r="D735" s="17">
        <v>45831</v>
      </c>
      <c r="E735">
        <v>40</v>
      </c>
      <c r="F735" t="s">
        <v>66</v>
      </c>
      <c r="G735" t="str">
        <f>VLOOKUP(Table_Query_from_OCE_REP4[[#This Row],[FMPORT]],Table_Query_from_OCE_REP_1[],2,)</f>
        <v>BALI (BENOA), INDONESIA</v>
      </c>
      <c r="H735" t="s">
        <v>68</v>
      </c>
      <c r="I735" t="str">
        <f>VLOOKUP(Table_Query_from_OCE_REP4[[#This Row],[TOPORT]],Table_Query_from_OCE_REP_1[[PCODE]:[PNAME]],2,)</f>
        <v>HONOLULU, OAHU</v>
      </c>
      <c r="J735" t="str">
        <f>_xlfn.CONCAT(Table_Query_from_OCE_REP4[[#This Row],[FMPORT]],"/",Table_Query_from_OCE_REP4[[#This Row],[TOPORT]])</f>
        <v>BAJ/HNL</v>
      </c>
      <c r="K735" t="str">
        <f>_xlfn.CONCAT(Table_Query_from_OCE_REP4[[#This Row],[FM NAME]],"/",Table_Query_from_OCE_REP4[[#This Row],[TO NAME]])</f>
        <v>BALI (BENOA), INDONESIA/HONOLULU, OAHU</v>
      </c>
      <c r="M735" t="s">
        <v>2673</v>
      </c>
      <c r="N735" t="s">
        <v>2674</v>
      </c>
      <c r="O735" t="s">
        <v>1358</v>
      </c>
    </row>
    <row r="736" spans="1:15" x14ac:dyDescent="0.35">
      <c r="A736" t="s">
        <v>3735</v>
      </c>
      <c r="B736" t="s">
        <v>3894</v>
      </c>
      <c r="C736" t="s">
        <v>655</v>
      </c>
      <c r="D736" s="17">
        <v>45855</v>
      </c>
      <c r="E736">
        <v>15</v>
      </c>
      <c r="F736" t="s">
        <v>36</v>
      </c>
      <c r="G736" t="str">
        <f>VLOOKUP(Table_Query_from_OCE_REP4[[#This Row],[FMPORT]],Table_Query_from_OCE_REP_1[],2,)</f>
        <v>PAPEETE (TAHITI), FRENCH POLYNESIA</v>
      </c>
      <c r="H736" t="s">
        <v>68</v>
      </c>
      <c r="I736" t="str">
        <f>VLOOKUP(Table_Query_from_OCE_REP4[[#This Row],[TOPORT]],Table_Query_from_OCE_REP_1[[PCODE]:[PNAME]],2,)</f>
        <v>HONOLULU, OAHU</v>
      </c>
      <c r="J736" t="str">
        <f>_xlfn.CONCAT(Table_Query_from_OCE_REP4[[#This Row],[FMPORT]],"/",Table_Query_from_OCE_REP4[[#This Row],[TOPORT]])</f>
        <v>PPT/HNL</v>
      </c>
      <c r="K736" t="str">
        <f>_xlfn.CONCAT(Table_Query_from_OCE_REP4[[#This Row],[FM NAME]],"/",Table_Query_from_OCE_REP4[[#This Row],[TO NAME]])</f>
        <v>PAPEETE (TAHITI), FRENCH POLYNESIA/HONOLULU, OAHU</v>
      </c>
      <c r="M736" t="s">
        <v>2675</v>
      </c>
      <c r="N736" t="s">
        <v>2676</v>
      </c>
      <c r="O736" t="s">
        <v>1550</v>
      </c>
    </row>
    <row r="737" spans="1:15" x14ac:dyDescent="0.35">
      <c r="A737" t="s">
        <v>4276</v>
      </c>
      <c r="B737" t="s">
        <v>4277</v>
      </c>
      <c r="C737" t="s">
        <v>655</v>
      </c>
      <c r="D737" s="17">
        <v>45870</v>
      </c>
      <c r="E737">
        <v>15</v>
      </c>
      <c r="F737" t="s">
        <v>68</v>
      </c>
      <c r="G737" t="str">
        <f>VLOOKUP(Table_Query_from_OCE_REP4[[#This Row],[FMPORT]],Table_Query_from_OCE_REP_1[],2,)</f>
        <v>HONOLULU, OAHU</v>
      </c>
      <c r="H737" t="s">
        <v>36</v>
      </c>
      <c r="I737" t="str">
        <f>VLOOKUP(Table_Query_from_OCE_REP4[[#This Row],[TOPORT]],Table_Query_from_OCE_REP_1[[PCODE]:[PNAME]],2,)</f>
        <v>PAPEETE (TAHITI), FRENCH POLYNESIA</v>
      </c>
      <c r="J737" t="str">
        <f>_xlfn.CONCAT(Table_Query_from_OCE_REP4[[#This Row],[FMPORT]],"/",Table_Query_from_OCE_REP4[[#This Row],[TOPORT]])</f>
        <v>HNL/PPT</v>
      </c>
      <c r="K737" t="str">
        <f>_xlfn.CONCAT(Table_Query_from_OCE_REP4[[#This Row],[FM NAME]],"/",Table_Query_from_OCE_REP4[[#This Row],[TO NAME]])</f>
        <v>HONOLULU, OAHU/PAPEETE (TAHITI), FRENCH POLYNESIA</v>
      </c>
      <c r="M737" t="s">
        <v>2677</v>
      </c>
      <c r="N737" t="s">
        <v>2678</v>
      </c>
      <c r="O737" t="s">
        <v>1252</v>
      </c>
    </row>
    <row r="738" spans="1:15" x14ac:dyDescent="0.35">
      <c r="A738" t="s">
        <v>4278</v>
      </c>
      <c r="B738" t="s">
        <v>645</v>
      </c>
      <c r="C738" t="s">
        <v>655</v>
      </c>
      <c r="D738" s="17">
        <v>45885</v>
      </c>
      <c r="E738">
        <v>10</v>
      </c>
      <c r="F738" t="s">
        <v>36</v>
      </c>
      <c r="G738" t="str">
        <f>VLOOKUP(Table_Query_from_OCE_REP4[[#This Row],[FMPORT]],Table_Query_from_OCE_REP_1[],2,)</f>
        <v>PAPEETE (TAHITI), FRENCH POLYNESIA</v>
      </c>
      <c r="H738" t="s">
        <v>36</v>
      </c>
      <c r="I738" t="str">
        <f>VLOOKUP(Table_Query_from_OCE_REP4[[#This Row],[TOPORT]],Table_Query_from_OCE_REP_1[[PCODE]:[PNAME]],2,)</f>
        <v>PAPEETE (TAHITI), FRENCH POLYNESIA</v>
      </c>
      <c r="J738" t="str">
        <f>_xlfn.CONCAT(Table_Query_from_OCE_REP4[[#This Row],[FMPORT]],"/",Table_Query_from_OCE_REP4[[#This Row],[TOPORT]])</f>
        <v>PPT/PPT</v>
      </c>
      <c r="K738" t="str">
        <f>_xlfn.CONCAT(Table_Query_from_OCE_REP4[[#This Row],[FM NAME]],"/",Table_Query_from_OCE_REP4[[#This Row],[TO NAME]])</f>
        <v>PAPEETE (TAHITI), FRENCH POLYNESIA/PAPEETE (TAHITI), FRENCH POLYNESIA</v>
      </c>
      <c r="M738" t="s">
        <v>2679</v>
      </c>
      <c r="N738" t="s">
        <v>2680</v>
      </c>
      <c r="O738" t="s">
        <v>1379</v>
      </c>
    </row>
    <row r="739" spans="1:15" x14ac:dyDescent="0.35">
      <c r="A739" t="s">
        <v>4279</v>
      </c>
      <c r="B739" t="s">
        <v>645</v>
      </c>
      <c r="C739" t="s">
        <v>655</v>
      </c>
      <c r="D739" s="17">
        <v>45895</v>
      </c>
      <c r="E739">
        <v>10</v>
      </c>
      <c r="F739" t="s">
        <v>36</v>
      </c>
      <c r="G739" t="str">
        <f>VLOOKUP(Table_Query_from_OCE_REP4[[#This Row],[FMPORT]],Table_Query_from_OCE_REP_1[],2,)</f>
        <v>PAPEETE (TAHITI), FRENCH POLYNESIA</v>
      </c>
      <c r="H739" t="s">
        <v>36</v>
      </c>
      <c r="I739" t="str">
        <f>VLOOKUP(Table_Query_from_OCE_REP4[[#This Row],[TOPORT]],Table_Query_from_OCE_REP_1[[PCODE]:[PNAME]],2,)</f>
        <v>PAPEETE (TAHITI), FRENCH POLYNESIA</v>
      </c>
      <c r="J739" t="str">
        <f>_xlfn.CONCAT(Table_Query_from_OCE_REP4[[#This Row],[FMPORT]],"/",Table_Query_from_OCE_REP4[[#This Row],[TOPORT]])</f>
        <v>PPT/PPT</v>
      </c>
      <c r="K739" t="str">
        <f>_xlfn.CONCAT(Table_Query_from_OCE_REP4[[#This Row],[FM NAME]],"/",Table_Query_from_OCE_REP4[[#This Row],[TO NAME]])</f>
        <v>PAPEETE (TAHITI), FRENCH POLYNESIA/PAPEETE (TAHITI), FRENCH POLYNESIA</v>
      </c>
      <c r="M739" t="s">
        <v>4045</v>
      </c>
      <c r="N739" t="s">
        <v>4132</v>
      </c>
      <c r="O739" t="s">
        <v>1320</v>
      </c>
    </row>
    <row r="740" spans="1:15" x14ac:dyDescent="0.35">
      <c r="A740" t="s">
        <v>4280</v>
      </c>
      <c r="B740" t="s">
        <v>645</v>
      </c>
      <c r="C740" t="s">
        <v>655</v>
      </c>
      <c r="D740" s="17">
        <v>45905</v>
      </c>
      <c r="E740">
        <v>10</v>
      </c>
      <c r="F740" t="s">
        <v>36</v>
      </c>
      <c r="G740" t="str">
        <f>VLOOKUP(Table_Query_from_OCE_REP4[[#This Row],[FMPORT]],Table_Query_from_OCE_REP_1[],2,)</f>
        <v>PAPEETE (TAHITI), FRENCH POLYNESIA</v>
      </c>
      <c r="H740" t="s">
        <v>36</v>
      </c>
      <c r="I740" t="str">
        <f>VLOOKUP(Table_Query_from_OCE_REP4[[#This Row],[TOPORT]],Table_Query_from_OCE_REP_1[[PCODE]:[PNAME]],2,)</f>
        <v>PAPEETE (TAHITI), FRENCH POLYNESIA</v>
      </c>
      <c r="J740" t="str">
        <f>_xlfn.CONCAT(Table_Query_from_OCE_REP4[[#This Row],[FMPORT]],"/",Table_Query_from_OCE_REP4[[#This Row],[TOPORT]])</f>
        <v>PPT/PPT</v>
      </c>
      <c r="K740" t="str">
        <f>_xlfn.CONCAT(Table_Query_from_OCE_REP4[[#This Row],[FM NAME]],"/",Table_Query_from_OCE_REP4[[#This Row],[TO NAME]])</f>
        <v>PAPEETE (TAHITI), FRENCH POLYNESIA/PAPEETE (TAHITI), FRENCH POLYNESIA</v>
      </c>
      <c r="M740" t="s">
        <v>2681</v>
      </c>
      <c r="N740" t="s">
        <v>2682</v>
      </c>
      <c r="O740" t="s">
        <v>1259</v>
      </c>
    </row>
    <row r="741" spans="1:15" x14ac:dyDescent="0.35">
      <c r="A741" t="s">
        <v>4281</v>
      </c>
      <c r="B741" t="s">
        <v>4277</v>
      </c>
      <c r="C741" t="s">
        <v>655</v>
      </c>
      <c r="D741" s="17">
        <v>45915</v>
      </c>
      <c r="E741">
        <v>15</v>
      </c>
      <c r="F741" t="s">
        <v>36</v>
      </c>
      <c r="G741" t="str">
        <f>VLOOKUP(Table_Query_from_OCE_REP4[[#This Row],[FMPORT]],Table_Query_from_OCE_REP_1[],2,)</f>
        <v>PAPEETE (TAHITI), FRENCH POLYNESIA</v>
      </c>
      <c r="H741" t="s">
        <v>68</v>
      </c>
      <c r="I741" t="str">
        <f>VLOOKUP(Table_Query_from_OCE_REP4[[#This Row],[TOPORT]],Table_Query_from_OCE_REP_1[[PCODE]:[PNAME]],2,)</f>
        <v>HONOLULU, OAHU</v>
      </c>
      <c r="J741" t="str">
        <f>_xlfn.CONCAT(Table_Query_from_OCE_REP4[[#This Row],[FMPORT]],"/",Table_Query_from_OCE_REP4[[#This Row],[TOPORT]])</f>
        <v>PPT/HNL</v>
      </c>
      <c r="K741" t="str">
        <f>_xlfn.CONCAT(Table_Query_from_OCE_REP4[[#This Row],[FM NAME]],"/",Table_Query_from_OCE_REP4[[#This Row],[TO NAME]])</f>
        <v>PAPEETE (TAHITI), FRENCH POLYNESIA/HONOLULU, OAHU</v>
      </c>
      <c r="M741" t="s">
        <v>2683</v>
      </c>
      <c r="N741" t="s">
        <v>2684</v>
      </c>
      <c r="O741" t="s">
        <v>1376</v>
      </c>
    </row>
    <row r="742" spans="1:15" x14ac:dyDescent="0.35">
      <c r="A742" t="s">
        <v>4282</v>
      </c>
      <c r="B742" t="s">
        <v>3894</v>
      </c>
      <c r="C742" t="s">
        <v>655</v>
      </c>
      <c r="D742" s="17">
        <v>45930</v>
      </c>
      <c r="E742">
        <v>15</v>
      </c>
      <c r="F742" t="s">
        <v>68</v>
      </c>
      <c r="G742" t="str">
        <f>VLOOKUP(Table_Query_from_OCE_REP4[[#This Row],[FMPORT]],Table_Query_from_OCE_REP_1[],2,)</f>
        <v>HONOLULU, OAHU</v>
      </c>
      <c r="H742" t="s">
        <v>36</v>
      </c>
      <c r="I742" t="str">
        <f>VLOOKUP(Table_Query_from_OCE_REP4[[#This Row],[TOPORT]],Table_Query_from_OCE_REP_1[[PCODE]:[PNAME]],2,)</f>
        <v>PAPEETE (TAHITI), FRENCH POLYNESIA</v>
      </c>
      <c r="J742" t="str">
        <f>_xlfn.CONCAT(Table_Query_from_OCE_REP4[[#This Row],[FMPORT]],"/",Table_Query_from_OCE_REP4[[#This Row],[TOPORT]])</f>
        <v>HNL/PPT</v>
      </c>
      <c r="K742" t="str">
        <f>_xlfn.CONCAT(Table_Query_from_OCE_REP4[[#This Row],[FM NAME]],"/",Table_Query_from_OCE_REP4[[#This Row],[TO NAME]])</f>
        <v>HONOLULU, OAHU/PAPEETE (TAHITI), FRENCH POLYNESIA</v>
      </c>
      <c r="M742" t="s">
        <v>2685</v>
      </c>
      <c r="N742" t="s">
        <v>2686</v>
      </c>
      <c r="O742" t="s">
        <v>1325</v>
      </c>
    </row>
    <row r="743" spans="1:15" x14ac:dyDescent="0.35">
      <c r="A743" t="s">
        <v>4283</v>
      </c>
      <c r="B743" t="s">
        <v>4284</v>
      </c>
      <c r="C743" t="s">
        <v>655</v>
      </c>
      <c r="D743" s="17">
        <v>45945</v>
      </c>
      <c r="E743">
        <v>18</v>
      </c>
      <c r="F743" t="s">
        <v>36</v>
      </c>
      <c r="G743" t="str">
        <f>VLOOKUP(Table_Query_from_OCE_REP4[[#This Row],[FMPORT]],Table_Query_from_OCE_REP_1[],2,)</f>
        <v>PAPEETE (TAHITI), FRENCH POLYNESIA</v>
      </c>
      <c r="H743" t="s">
        <v>44</v>
      </c>
      <c r="I743" t="str">
        <f>VLOOKUP(Table_Query_from_OCE_REP4[[#This Row],[TOPORT]],Table_Query_from_OCE_REP_1[[PCODE]:[PNAME]],2,)</f>
        <v>LOS ANGELES, CALIFORNIA</v>
      </c>
      <c r="J743" t="str">
        <f>_xlfn.CONCAT(Table_Query_from_OCE_REP4[[#This Row],[FMPORT]],"/",Table_Query_from_OCE_REP4[[#This Row],[TOPORT]])</f>
        <v>PPT/LAX</v>
      </c>
      <c r="K743" t="str">
        <f>_xlfn.CONCAT(Table_Query_from_OCE_REP4[[#This Row],[FM NAME]],"/",Table_Query_from_OCE_REP4[[#This Row],[TO NAME]])</f>
        <v>PAPEETE (TAHITI), FRENCH POLYNESIA/LOS ANGELES, CALIFORNIA</v>
      </c>
      <c r="M743" t="s">
        <v>2687</v>
      </c>
      <c r="N743" t="s">
        <v>2688</v>
      </c>
      <c r="O743" t="s">
        <v>2558</v>
      </c>
    </row>
    <row r="744" spans="1:15" x14ac:dyDescent="0.35">
      <c r="A744" t="s">
        <v>787</v>
      </c>
      <c r="B744" t="s">
        <v>788</v>
      </c>
      <c r="C744" t="s">
        <v>789</v>
      </c>
      <c r="D744" s="17">
        <v>44565</v>
      </c>
      <c r="E744">
        <v>10</v>
      </c>
      <c r="F744" t="s">
        <v>26</v>
      </c>
      <c r="G744" t="str">
        <f>VLOOKUP(Table_Query_from_OCE_REP4[[#This Row],[FMPORT]],Table_Query_from_OCE_REP_1[],2,)</f>
        <v>MIAMI, FLORIDA</v>
      </c>
      <c r="H744" t="s">
        <v>26</v>
      </c>
      <c r="I744" t="str">
        <f>VLOOKUP(Table_Query_from_OCE_REP4[[#This Row],[TOPORT]],Table_Query_from_OCE_REP_1[[PCODE]:[PNAME]],2,)</f>
        <v>MIAMI, FLORIDA</v>
      </c>
      <c r="J744" t="str">
        <f>_xlfn.CONCAT(Table_Query_from_OCE_REP4[[#This Row],[FMPORT]],"/",Table_Query_from_OCE_REP4[[#This Row],[TOPORT]])</f>
        <v>MIA/MIA</v>
      </c>
      <c r="K744" t="str">
        <f>_xlfn.CONCAT(Table_Query_from_OCE_REP4[[#This Row],[FM NAME]],"/",Table_Query_from_OCE_REP4[[#This Row],[TO NAME]])</f>
        <v>MIAMI, FLORIDA/MIAMI, FLORIDA</v>
      </c>
      <c r="M744" t="s">
        <v>2689</v>
      </c>
      <c r="N744" t="s">
        <v>2690</v>
      </c>
      <c r="O744" t="s">
        <v>1308</v>
      </c>
    </row>
    <row r="745" spans="1:15" x14ac:dyDescent="0.35">
      <c r="A745" t="s">
        <v>790</v>
      </c>
      <c r="B745" t="s">
        <v>791</v>
      </c>
      <c r="C745" t="s">
        <v>789</v>
      </c>
      <c r="D745" s="17">
        <v>44565</v>
      </c>
      <c r="E745">
        <v>73</v>
      </c>
      <c r="F745" t="s">
        <v>26</v>
      </c>
      <c r="G745" t="str">
        <f>VLOOKUP(Table_Query_from_OCE_REP4[[#This Row],[FMPORT]],Table_Query_from_OCE_REP_1[],2,)</f>
        <v>MIAMI, FLORIDA</v>
      </c>
      <c r="H745" t="s">
        <v>26</v>
      </c>
      <c r="I745" t="str">
        <f>VLOOKUP(Table_Query_from_OCE_REP4[[#This Row],[TOPORT]],Table_Query_from_OCE_REP_1[[PCODE]:[PNAME]],2,)</f>
        <v>MIAMI, FLORIDA</v>
      </c>
      <c r="J745" t="str">
        <f>_xlfn.CONCAT(Table_Query_from_OCE_REP4[[#This Row],[FMPORT]],"/",Table_Query_from_OCE_REP4[[#This Row],[TOPORT]])</f>
        <v>MIA/MIA</v>
      </c>
      <c r="K745" t="str">
        <f>_xlfn.CONCAT(Table_Query_from_OCE_REP4[[#This Row],[FM NAME]],"/",Table_Query_from_OCE_REP4[[#This Row],[TO NAME]])</f>
        <v>MIAMI, FLORIDA/MIAMI, FLORIDA</v>
      </c>
      <c r="M745" t="s">
        <v>2691</v>
      </c>
      <c r="N745" t="s">
        <v>2692</v>
      </c>
      <c r="O745" t="s">
        <v>2066</v>
      </c>
    </row>
    <row r="746" spans="1:15" x14ac:dyDescent="0.35">
      <c r="A746" t="s">
        <v>792</v>
      </c>
      <c r="B746" t="s">
        <v>793</v>
      </c>
      <c r="C746" t="s">
        <v>789</v>
      </c>
      <c r="D746" s="17">
        <v>44575</v>
      </c>
      <c r="E746">
        <v>14</v>
      </c>
      <c r="F746" t="s">
        <v>26</v>
      </c>
      <c r="G746" t="str">
        <f>VLOOKUP(Table_Query_from_OCE_REP4[[#This Row],[FMPORT]],Table_Query_from_OCE_REP_1[],2,)</f>
        <v>MIAMI, FLORIDA</v>
      </c>
      <c r="H746" t="s">
        <v>26</v>
      </c>
      <c r="I746" t="str">
        <f>VLOOKUP(Table_Query_from_OCE_REP4[[#This Row],[TOPORT]],Table_Query_from_OCE_REP_1[[PCODE]:[PNAME]],2,)</f>
        <v>MIAMI, FLORIDA</v>
      </c>
      <c r="J746" t="str">
        <f>_xlfn.CONCAT(Table_Query_from_OCE_REP4[[#This Row],[FMPORT]],"/",Table_Query_from_OCE_REP4[[#This Row],[TOPORT]])</f>
        <v>MIA/MIA</v>
      </c>
      <c r="K746" t="str">
        <f>_xlfn.CONCAT(Table_Query_from_OCE_REP4[[#This Row],[FM NAME]],"/",Table_Query_from_OCE_REP4[[#This Row],[TO NAME]])</f>
        <v>MIAMI, FLORIDA/MIAMI, FLORIDA</v>
      </c>
      <c r="M746" t="s">
        <v>4147</v>
      </c>
      <c r="N746" t="s">
        <v>4148</v>
      </c>
      <c r="O746" t="s">
        <v>1379</v>
      </c>
    </row>
    <row r="747" spans="1:15" x14ac:dyDescent="0.35">
      <c r="A747" t="s">
        <v>794</v>
      </c>
      <c r="B747" t="s">
        <v>788</v>
      </c>
      <c r="C747" t="s">
        <v>789</v>
      </c>
      <c r="D747" s="17">
        <v>44589</v>
      </c>
      <c r="E747">
        <v>10</v>
      </c>
      <c r="F747" t="s">
        <v>26</v>
      </c>
      <c r="G747" t="str">
        <f>VLOOKUP(Table_Query_from_OCE_REP4[[#This Row],[FMPORT]],Table_Query_from_OCE_REP_1[],2,)</f>
        <v>MIAMI, FLORIDA</v>
      </c>
      <c r="H747" t="s">
        <v>26</v>
      </c>
      <c r="I747" t="str">
        <f>VLOOKUP(Table_Query_from_OCE_REP4[[#This Row],[TOPORT]],Table_Query_from_OCE_REP_1[[PCODE]:[PNAME]],2,)</f>
        <v>MIAMI, FLORIDA</v>
      </c>
      <c r="J747" t="str">
        <f>_xlfn.CONCAT(Table_Query_from_OCE_REP4[[#This Row],[FMPORT]],"/",Table_Query_from_OCE_REP4[[#This Row],[TOPORT]])</f>
        <v>MIA/MIA</v>
      </c>
      <c r="K747" t="str">
        <f>_xlfn.CONCAT(Table_Query_from_OCE_REP4[[#This Row],[FM NAME]],"/",Table_Query_from_OCE_REP4[[#This Row],[TO NAME]])</f>
        <v>MIAMI, FLORIDA/MIAMI, FLORIDA</v>
      </c>
      <c r="M747" t="s">
        <v>2693</v>
      </c>
      <c r="N747" t="s">
        <v>2694</v>
      </c>
      <c r="O747" t="s">
        <v>1349</v>
      </c>
    </row>
    <row r="748" spans="1:15" x14ac:dyDescent="0.35">
      <c r="A748" t="s">
        <v>795</v>
      </c>
      <c r="B748" t="s">
        <v>796</v>
      </c>
      <c r="C748" t="s">
        <v>789</v>
      </c>
      <c r="D748" s="17">
        <v>44599</v>
      </c>
      <c r="E748">
        <v>12</v>
      </c>
      <c r="F748" t="s">
        <v>26</v>
      </c>
      <c r="G748" t="str">
        <f>VLOOKUP(Table_Query_from_OCE_REP4[[#This Row],[FMPORT]],Table_Query_from_OCE_REP_1[],2,)</f>
        <v>MIAMI, FLORIDA</v>
      </c>
      <c r="H748" t="s">
        <v>26</v>
      </c>
      <c r="I748" t="str">
        <f>VLOOKUP(Table_Query_from_OCE_REP4[[#This Row],[TOPORT]],Table_Query_from_OCE_REP_1[[PCODE]:[PNAME]],2,)</f>
        <v>MIAMI, FLORIDA</v>
      </c>
      <c r="J748" t="str">
        <f>_xlfn.CONCAT(Table_Query_from_OCE_REP4[[#This Row],[FMPORT]],"/",Table_Query_from_OCE_REP4[[#This Row],[TOPORT]])</f>
        <v>MIA/MIA</v>
      </c>
      <c r="K748" t="str">
        <f>_xlfn.CONCAT(Table_Query_from_OCE_REP4[[#This Row],[FM NAME]],"/",Table_Query_from_OCE_REP4[[#This Row],[TO NAME]])</f>
        <v>MIAMI, FLORIDA/MIAMI, FLORIDA</v>
      </c>
      <c r="M748" t="s">
        <v>2990</v>
      </c>
      <c r="N748" t="s">
        <v>2991</v>
      </c>
      <c r="O748" t="s">
        <v>1500</v>
      </c>
    </row>
    <row r="749" spans="1:15" x14ac:dyDescent="0.35">
      <c r="A749" t="s">
        <v>797</v>
      </c>
      <c r="B749" t="s">
        <v>201</v>
      </c>
      <c r="C749" t="s">
        <v>789</v>
      </c>
      <c r="D749" s="17">
        <v>44611</v>
      </c>
      <c r="E749">
        <v>7</v>
      </c>
      <c r="F749" t="s">
        <v>26</v>
      </c>
      <c r="G749" t="str">
        <f>VLOOKUP(Table_Query_from_OCE_REP4[[#This Row],[FMPORT]],Table_Query_from_OCE_REP_1[],2,)</f>
        <v>MIAMI, FLORIDA</v>
      </c>
      <c r="H749" t="s">
        <v>26</v>
      </c>
      <c r="I749" t="str">
        <f>VLOOKUP(Table_Query_from_OCE_REP4[[#This Row],[TOPORT]],Table_Query_from_OCE_REP_1[[PCODE]:[PNAME]],2,)</f>
        <v>MIAMI, FLORIDA</v>
      </c>
      <c r="J749" t="str">
        <f>_xlfn.CONCAT(Table_Query_from_OCE_REP4[[#This Row],[FMPORT]],"/",Table_Query_from_OCE_REP4[[#This Row],[TOPORT]])</f>
        <v>MIA/MIA</v>
      </c>
      <c r="K749" t="str">
        <f>_xlfn.CONCAT(Table_Query_from_OCE_REP4[[#This Row],[FM NAME]],"/",Table_Query_from_OCE_REP4[[#This Row],[TO NAME]])</f>
        <v>MIAMI, FLORIDA/MIAMI, FLORIDA</v>
      </c>
      <c r="M749" t="s">
        <v>2992</v>
      </c>
      <c r="N749" t="s">
        <v>2993</v>
      </c>
      <c r="O749" t="s">
        <v>1408</v>
      </c>
    </row>
    <row r="750" spans="1:15" x14ac:dyDescent="0.35">
      <c r="A750" t="s">
        <v>798</v>
      </c>
      <c r="B750" t="s">
        <v>799</v>
      </c>
      <c r="C750" t="s">
        <v>789</v>
      </c>
      <c r="D750" s="17">
        <v>44611</v>
      </c>
      <c r="E750">
        <v>17</v>
      </c>
      <c r="F750" t="s">
        <v>26</v>
      </c>
      <c r="G750" t="str">
        <f>VLOOKUP(Table_Query_from_OCE_REP4[[#This Row],[FMPORT]],Table_Query_from_OCE_REP_1[],2,)</f>
        <v>MIAMI, FLORIDA</v>
      </c>
      <c r="H750" t="s">
        <v>26</v>
      </c>
      <c r="I750" t="str">
        <f>VLOOKUP(Table_Query_from_OCE_REP4[[#This Row],[TOPORT]],Table_Query_from_OCE_REP_1[[PCODE]:[PNAME]],2,)</f>
        <v>MIAMI, FLORIDA</v>
      </c>
      <c r="J750" t="str">
        <f>_xlfn.CONCAT(Table_Query_from_OCE_REP4[[#This Row],[FMPORT]],"/",Table_Query_from_OCE_REP4[[#This Row],[TOPORT]])</f>
        <v>MIA/MIA</v>
      </c>
      <c r="K750" t="str">
        <f>_xlfn.CONCAT(Table_Query_from_OCE_REP4[[#This Row],[FM NAME]],"/",Table_Query_from_OCE_REP4[[#This Row],[TO NAME]])</f>
        <v>MIAMI, FLORIDA/MIAMI, FLORIDA</v>
      </c>
      <c r="M750" t="s">
        <v>2695</v>
      </c>
      <c r="N750" t="s">
        <v>2696</v>
      </c>
      <c r="O750" t="s">
        <v>1308</v>
      </c>
    </row>
    <row r="751" spans="1:15" x14ac:dyDescent="0.35">
      <c r="A751" t="s">
        <v>800</v>
      </c>
      <c r="B751" t="s">
        <v>788</v>
      </c>
      <c r="C751" t="s">
        <v>789</v>
      </c>
      <c r="D751" s="17">
        <v>44618</v>
      </c>
      <c r="E751">
        <v>10</v>
      </c>
      <c r="F751" t="s">
        <v>26</v>
      </c>
      <c r="G751" t="str">
        <f>VLOOKUP(Table_Query_from_OCE_REP4[[#This Row],[FMPORT]],Table_Query_from_OCE_REP_1[],2,)</f>
        <v>MIAMI, FLORIDA</v>
      </c>
      <c r="H751" t="s">
        <v>26</v>
      </c>
      <c r="I751" t="str">
        <f>VLOOKUP(Table_Query_from_OCE_REP4[[#This Row],[TOPORT]],Table_Query_from_OCE_REP_1[[PCODE]:[PNAME]],2,)</f>
        <v>MIAMI, FLORIDA</v>
      </c>
      <c r="J751" t="str">
        <f>_xlfn.CONCAT(Table_Query_from_OCE_REP4[[#This Row],[FMPORT]],"/",Table_Query_from_OCE_REP4[[#This Row],[TOPORT]])</f>
        <v>MIA/MIA</v>
      </c>
      <c r="K751" t="str">
        <f>_xlfn.CONCAT(Table_Query_from_OCE_REP4[[#This Row],[FM NAME]],"/",Table_Query_from_OCE_REP4[[#This Row],[TO NAME]])</f>
        <v>MIAMI, FLORIDA/MIAMI, FLORIDA</v>
      </c>
      <c r="M751" t="s">
        <v>2697</v>
      </c>
      <c r="N751" t="s">
        <v>2698</v>
      </c>
      <c r="O751" t="s">
        <v>1308</v>
      </c>
    </row>
    <row r="752" spans="1:15" x14ac:dyDescent="0.35">
      <c r="A752" t="s">
        <v>801</v>
      </c>
      <c r="B752" t="s">
        <v>788</v>
      </c>
      <c r="C752" t="s">
        <v>789</v>
      </c>
      <c r="D752" s="17">
        <v>44628</v>
      </c>
      <c r="E752">
        <v>10</v>
      </c>
      <c r="F752" t="s">
        <v>26</v>
      </c>
      <c r="G752" t="str">
        <f>VLOOKUP(Table_Query_from_OCE_REP4[[#This Row],[FMPORT]],Table_Query_from_OCE_REP_1[],2,)</f>
        <v>MIAMI, FLORIDA</v>
      </c>
      <c r="H752" t="s">
        <v>26</v>
      </c>
      <c r="I752" t="str">
        <f>VLOOKUP(Table_Query_from_OCE_REP4[[#This Row],[TOPORT]],Table_Query_from_OCE_REP_1[[PCODE]:[PNAME]],2,)</f>
        <v>MIAMI, FLORIDA</v>
      </c>
      <c r="J752" t="str">
        <f>_xlfn.CONCAT(Table_Query_from_OCE_REP4[[#This Row],[FMPORT]],"/",Table_Query_from_OCE_REP4[[#This Row],[TOPORT]])</f>
        <v>MIA/MIA</v>
      </c>
      <c r="K752" t="str">
        <f>_xlfn.CONCAT(Table_Query_from_OCE_REP4[[#This Row],[FM NAME]],"/",Table_Query_from_OCE_REP4[[#This Row],[TO NAME]])</f>
        <v>MIAMI, FLORIDA/MIAMI, FLORIDA</v>
      </c>
      <c r="M752" t="s">
        <v>2699</v>
      </c>
      <c r="N752" t="s">
        <v>2700</v>
      </c>
      <c r="O752" t="s">
        <v>2558</v>
      </c>
    </row>
    <row r="753" spans="1:15" x14ac:dyDescent="0.35">
      <c r="A753" t="s">
        <v>802</v>
      </c>
      <c r="B753" t="s">
        <v>803</v>
      </c>
      <c r="C753" t="s">
        <v>789</v>
      </c>
      <c r="D753" s="17">
        <v>44638</v>
      </c>
      <c r="E753">
        <v>10</v>
      </c>
      <c r="F753" t="s">
        <v>26</v>
      </c>
      <c r="G753" t="str">
        <f>VLOOKUP(Table_Query_from_OCE_REP4[[#This Row],[FMPORT]],Table_Query_from_OCE_REP_1[],2,)</f>
        <v>MIAMI, FLORIDA</v>
      </c>
      <c r="H753" t="s">
        <v>59</v>
      </c>
      <c r="I753" t="str">
        <f>VLOOKUP(Table_Query_from_OCE_REP4[[#This Row],[TOPORT]],Table_Query_from_OCE_REP_1[[PCODE]:[PNAME]],2,)</f>
        <v>LISBON, PORTUGAL</v>
      </c>
      <c r="J753" t="str">
        <f>_xlfn.CONCAT(Table_Query_from_OCE_REP4[[#This Row],[FMPORT]],"/",Table_Query_from_OCE_REP4[[#This Row],[TOPORT]])</f>
        <v>MIA/LIS</v>
      </c>
      <c r="K753" t="str">
        <f>_xlfn.CONCAT(Table_Query_from_OCE_REP4[[#This Row],[FM NAME]],"/",Table_Query_from_OCE_REP4[[#This Row],[TO NAME]])</f>
        <v>MIAMI, FLORIDA/LISBON, PORTUGAL</v>
      </c>
      <c r="M753" t="s">
        <v>2701</v>
      </c>
      <c r="N753" t="s">
        <v>2702</v>
      </c>
      <c r="O753" t="s">
        <v>1385</v>
      </c>
    </row>
    <row r="754" spans="1:15" x14ac:dyDescent="0.35">
      <c r="A754" t="s">
        <v>804</v>
      </c>
      <c r="B754" t="s">
        <v>805</v>
      </c>
      <c r="C754" t="s">
        <v>789</v>
      </c>
      <c r="D754" s="17">
        <v>44638</v>
      </c>
      <c r="E754">
        <v>17</v>
      </c>
      <c r="F754" t="s">
        <v>26</v>
      </c>
      <c r="G754" t="str">
        <f>VLOOKUP(Table_Query_from_OCE_REP4[[#This Row],[FMPORT]],Table_Query_from_OCE_REP_1[],2,)</f>
        <v>MIAMI, FLORIDA</v>
      </c>
      <c r="H754" t="s">
        <v>49</v>
      </c>
      <c r="I754" t="str">
        <f>VLOOKUP(Table_Query_from_OCE_REP4[[#This Row],[TOPORT]],Table_Query_from_OCE_REP_1[[PCODE]:[PNAME]],2,)</f>
        <v>BARCELONA, SPAIN</v>
      </c>
      <c r="J754" t="str">
        <f>_xlfn.CONCAT(Table_Query_from_OCE_REP4[[#This Row],[FMPORT]],"/",Table_Query_from_OCE_REP4[[#This Row],[TOPORT]])</f>
        <v>MIA/BCN</v>
      </c>
      <c r="K754" t="str">
        <f>_xlfn.CONCAT(Table_Query_from_OCE_REP4[[#This Row],[FM NAME]],"/",Table_Query_from_OCE_REP4[[#This Row],[TO NAME]])</f>
        <v>MIAMI, FLORIDA/BARCELONA, SPAIN</v>
      </c>
      <c r="M754" t="s">
        <v>2703</v>
      </c>
      <c r="N754" t="s">
        <v>2704</v>
      </c>
      <c r="O754" t="s">
        <v>1267</v>
      </c>
    </row>
    <row r="755" spans="1:15" x14ac:dyDescent="0.35">
      <c r="A755" t="s">
        <v>97</v>
      </c>
      <c r="B755" t="s">
        <v>806</v>
      </c>
      <c r="C755" t="s">
        <v>789</v>
      </c>
      <c r="D755" s="17">
        <v>44648</v>
      </c>
      <c r="E755">
        <v>7</v>
      </c>
      <c r="F755" t="s">
        <v>59</v>
      </c>
      <c r="G755" t="str">
        <f>VLOOKUP(Table_Query_from_OCE_REP4[[#This Row],[FMPORT]],Table_Query_from_OCE_REP_1[],2,)</f>
        <v>LISBON, PORTUGAL</v>
      </c>
      <c r="H755" t="s">
        <v>49</v>
      </c>
      <c r="I755" t="str">
        <f>VLOOKUP(Table_Query_from_OCE_REP4[[#This Row],[TOPORT]],Table_Query_from_OCE_REP_1[[PCODE]:[PNAME]],2,)</f>
        <v>BARCELONA, SPAIN</v>
      </c>
      <c r="J755" t="str">
        <f>_xlfn.CONCAT(Table_Query_from_OCE_REP4[[#This Row],[FMPORT]],"/",Table_Query_from_OCE_REP4[[#This Row],[TOPORT]])</f>
        <v>LIS/BCN</v>
      </c>
      <c r="K755" t="str">
        <f>_xlfn.CONCAT(Table_Query_from_OCE_REP4[[#This Row],[FM NAME]],"/",Table_Query_from_OCE_REP4[[#This Row],[TO NAME]])</f>
        <v>LISBON, PORTUGAL/BARCELONA, SPAIN</v>
      </c>
      <c r="M755" t="s">
        <v>2705</v>
      </c>
      <c r="N755" t="s">
        <v>2706</v>
      </c>
      <c r="O755" t="s">
        <v>2189</v>
      </c>
    </row>
    <row r="756" spans="1:15" x14ac:dyDescent="0.35">
      <c r="A756" t="s">
        <v>98</v>
      </c>
      <c r="B756" t="s">
        <v>807</v>
      </c>
      <c r="C756" t="s">
        <v>789</v>
      </c>
      <c r="D756" s="17">
        <v>44655</v>
      </c>
      <c r="E756">
        <v>11</v>
      </c>
      <c r="F756" t="s">
        <v>49</v>
      </c>
      <c r="G756" t="str">
        <f>VLOOKUP(Table_Query_from_OCE_REP4[[#This Row],[FMPORT]],Table_Query_from_OCE_REP_1[],2,)</f>
        <v>BARCELONA, SPAIN</v>
      </c>
      <c r="H756" t="s">
        <v>48</v>
      </c>
      <c r="I756" t="str">
        <f>VLOOKUP(Table_Query_from_OCE_REP4[[#This Row],[TOPORT]],Table_Query_from_OCE_REP_1[[PCODE]:[PNAME]],2,)</f>
        <v>ROME (CIVITAVECCHIA), ITALY</v>
      </c>
      <c r="J756" t="str">
        <f>_xlfn.CONCAT(Table_Query_from_OCE_REP4[[#This Row],[FMPORT]],"/",Table_Query_from_OCE_REP4[[#This Row],[TOPORT]])</f>
        <v>BCN/CIV</v>
      </c>
      <c r="K756" t="str">
        <f>_xlfn.CONCAT(Table_Query_from_OCE_REP4[[#This Row],[FM NAME]],"/",Table_Query_from_OCE_REP4[[#This Row],[TO NAME]])</f>
        <v>BARCELONA, SPAIN/ROME (CIVITAVECCHIA), ITALY</v>
      </c>
      <c r="M756" t="s">
        <v>60</v>
      </c>
      <c r="N756" t="s">
        <v>2707</v>
      </c>
      <c r="O756" t="s">
        <v>1259</v>
      </c>
    </row>
    <row r="757" spans="1:15" x14ac:dyDescent="0.35">
      <c r="A757" t="s">
        <v>808</v>
      </c>
      <c r="B757" t="s">
        <v>809</v>
      </c>
      <c r="C757" t="s">
        <v>789</v>
      </c>
      <c r="D757" s="17">
        <v>44655</v>
      </c>
      <c r="E757">
        <v>21</v>
      </c>
      <c r="F757" t="s">
        <v>49</v>
      </c>
      <c r="G757" t="str">
        <f>VLOOKUP(Table_Query_from_OCE_REP4[[#This Row],[FMPORT]],Table_Query_from_OCE_REP_1[],2,)</f>
        <v>BARCELONA, SPAIN</v>
      </c>
      <c r="H757" t="s">
        <v>49</v>
      </c>
      <c r="I757" t="str">
        <f>VLOOKUP(Table_Query_from_OCE_REP4[[#This Row],[TOPORT]],Table_Query_from_OCE_REP_1[[PCODE]:[PNAME]],2,)</f>
        <v>BARCELONA, SPAIN</v>
      </c>
      <c r="J757" t="str">
        <f>_xlfn.CONCAT(Table_Query_from_OCE_REP4[[#This Row],[FMPORT]],"/",Table_Query_from_OCE_REP4[[#This Row],[TOPORT]])</f>
        <v>BCN/BCN</v>
      </c>
      <c r="K757" t="str">
        <f>_xlfn.CONCAT(Table_Query_from_OCE_REP4[[#This Row],[FM NAME]],"/",Table_Query_from_OCE_REP4[[#This Row],[TO NAME]])</f>
        <v>BARCELONA, SPAIN/BARCELONA, SPAIN</v>
      </c>
      <c r="M757" t="s">
        <v>2708</v>
      </c>
      <c r="N757" t="s">
        <v>2709</v>
      </c>
      <c r="O757" t="s">
        <v>1308</v>
      </c>
    </row>
    <row r="758" spans="1:15" x14ac:dyDescent="0.35">
      <c r="A758" t="s">
        <v>99</v>
      </c>
      <c r="B758" t="s">
        <v>810</v>
      </c>
      <c r="C758" t="s">
        <v>789</v>
      </c>
      <c r="D758" s="17">
        <v>44666</v>
      </c>
      <c r="E758">
        <v>10</v>
      </c>
      <c r="F758" t="s">
        <v>48</v>
      </c>
      <c r="G758" t="str">
        <f>VLOOKUP(Table_Query_from_OCE_REP4[[#This Row],[FMPORT]],Table_Query_from_OCE_REP_1[],2,)</f>
        <v>ROME (CIVITAVECCHIA), ITALY</v>
      </c>
      <c r="H758" t="s">
        <v>49</v>
      </c>
      <c r="I758" t="str">
        <f>VLOOKUP(Table_Query_from_OCE_REP4[[#This Row],[TOPORT]],Table_Query_from_OCE_REP_1[[PCODE]:[PNAME]],2,)</f>
        <v>BARCELONA, SPAIN</v>
      </c>
      <c r="J758" t="str">
        <f>_xlfn.CONCAT(Table_Query_from_OCE_REP4[[#This Row],[FMPORT]],"/",Table_Query_from_OCE_REP4[[#This Row],[TOPORT]])</f>
        <v>CIV/BCN</v>
      </c>
      <c r="K758" t="str">
        <f>_xlfn.CONCAT(Table_Query_from_OCE_REP4[[#This Row],[FM NAME]],"/",Table_Query_from_OCE_REP4[[#This Row],[TO NAME]])</f>
        <v>ROME (CIVITAVECCHIA), ITALY/BARCELONA, SPAIN</v>
      </c>
      <c r="M758" t="s">
        <v>2710</v>
      </c>
      <c r="N758" t="s">
        <v>2711</v>
      </c>
      <c r="O758" t="s">
        <v>25</v>
      </c>
    </row>
    <row r="759" spans="1:15" x14ac:dyDescent="0.35">
      <c r="A759" t="s">
        <v>811</v>
      </c>
      <c r="B759" t="s">
        <v>812</v>
      </c>
      <c r="C759" t="s">
        <v>789</v>
      </c>
      <c r="D759" s="17">
        <v>44676</v>
      </c>
      <c r="E759">
        <v>12</v>
      </c>
      <c r="F759" t="s">
        <v>49</v>
      </c>
      <c r="G759" t="str">
        <f>VLOOKUP(Table_Query_from_OCE_REP4[[#This Row],[FMPORT]],Table_Query_from_OCE_REP_1[],2,)</f>
        <v>BARCELONA, SPAIN</v>
      </c>
      <c r="H759" t="s">
        <v>813</v>
      </c>
      <c r="I759" t="str">
        <f>VLOOKUP(Table_Query_from_OCE_REP4[[#This Row],[TOPORT]],Table_Query_from_OCE_REP_1[[PCODE]:[PNAME]],2,)</f>
        <v>RAVENNA, ITALY</v>
      </c>
      <c r="J759" t="str">
        <f>_xlfn.CONCAT(Table_Query_from_OCE_REP4[[#This Row],[FMPORT]],"/",Table_Query_from_OCE_REP4[[#This Row],[TOPORT]])</f>
        <v>BCN/RAV</v>
      </c>
      <c r="K759" t="str">
        <f>_xlfn.CONCAT(Table_Query_from_OCE_REP4[[#This Row],[FM NAME]],"/",Table_Query_from_OCE_REP4[[#This Row],[TO NAME]])</f>
        <v>BARCELONA, SPAIN/RAVENNA, ITALY</v>
      </c>
      <c r="M759" t="s">
        <v>2712</v>
      </c>
      <c r="N759" t="s">
        <v>2713</v>
      </c>
      <c r="O759" t="s">
        <v>2626</v>
      </c>
    </row>
    <row r="760" spans="1:15" x14ac:dyDescent="0.35">
      <c r="A760" t="s">
        <v>814</v>
      </c>
      <c r="B760" t="s">
        <v>815</v>
      </c>
      <c r="C760" t="s">
        <v>789</v>
      </c>
      <c r="D760" s="17">
        <v>44688</v>
      </c>
      <c r="E760">
        <v>10</v>
      </c>
      <c r="F760" t="s">
        <v>813</v>
      </c>
      <c r="G760" t="str">
        <f>VLOOKUP(Table_Query_from_OCE_REP4[[#This Row],[FMPORT]],Table_Query_from_OCE_REP_1[],2,)</f>
        <v>RAVENNA, ITALY</v>
      </c>
      <c r="H760" t="s">
        <v>48</v>
      </c>
      <c r="I760" t="str">
        <f>VLOOKUP(Table_Query_from_OCE_REP4[[#This Row],[TOPORT]],Table_Query_from_OCE_REP_1[[PCODE]:[PNAME]],2,)</f>
        <v>ROME (CIVITAVECCHIA), ITALY</v>
      </c>
      <c r="J760" t="str">
        <f>_xlfn.CONCAT(Table_Query_from_OCE_REP4[[#This Row],[FMPORT]],"/",Table_Query_from_OCE_REP4[[#This Row],[TOPORT]])</f>
        <v>RAV/CIV</v>
      </c>
      <c r="K760" t="str">
        <f>_xlfn.CONCAT(Table_Query_from_OCE_REP4[[#This Row],[FM NAME]],"/",Table_Query_from_OCE_REP4[[#This Row],[TO NAME]])</f>
        <v>RAVENNA, ITALY/ROME (CIVITAVECCHIA), ITALY</v>
      </c>
      <c r="M760" t="s">
        <v>2714</v>
      </c>
      <c r="N760" t="s">
        <v>2715</v>
      </c>
      <c r="O760" t="s">
        <v>1624</v>
      </c>
    </row>
    <row r="761" spans="1:15" x14ac:dyDescent="0.35">
      <c r="A761" t="s">
        <v>816</v>
      </c>
      <c r="B761" t="s">
        <v>817</v>
      </c>
      <c r="C761" t="s">
        <v>789</v>
      </c>
      <c r="D761" s="17">
        <v>44688</v>
      </c>
      <c r="E761">
        <v>22</v>
      </c>
      <c r="F761" t="s">
        <v>813</v>
      </c>
      <c r="G761" t="str">
        <f>VLOOKUP(Table_Query_from_OCE_REP4[[#This Row],[FMPORT]],Table_Query_from_OCE_REP_1[],2,)</f>
        <v>RAVENNA, ITALY</v>
      </c>
      <c r="H761" t="s">
        <v>445</v>
      </c>
      <c r="I761" t="str">
        <f>VLOOKUP(Table_Query_from_OCE_REP4[[#This Row],[TOPORT]],Table_Query_from_OCE_REP_1[[PCODE]:[PNAME]],2,)</f>
        <v>BARCELONA (TARRAGONA), SPAIN</v>
      </c>
      <c r="J761" t="str">
        <f>_xlfn.CONCAT(Table_Query_from_OCE_REP4[[#This Row],[FMPORT]],"/",Table_Query_from_OCE_REP4[[#This Row],[TOPORT]])</f>
        <v>RAV/TAR</v>
      </c>
      <c r="K761" t="str">
        <f>_xlfn.CONCAT(Table_Query_from_OCE_REP4[[#This Row],[FM NAME]],"/",Table_Query_from_OCE_REP4[[#This Row],[TO NAME]])</f>
        <v>RAVENNA, ITALY/BARCELONA (TARRAGONA), SPAIN</v>
      </c>
      <c r="M761" t="s">
        <v>2716</v>
      </c>
      <c r="N761" t="s">
        <v>2717</v>
      </c>
      <c r="O761" t="s">
        <v>1259</v>
      </c>
    </row>
    <row r="762" spans="1:15" x14ac:dyDescent="0.35">
      <c r="A762" t="s">
        <v>818</v>
      </c>
      <c r="B762" t="s">
        <v>819</v>
      </c>
      <c r="C762" t="s">
        <v>789</v>
      </c>
      <c r="D762" s="17">
        <v>44698</v>
      </c>
      <c r="E762">
        <v>12</v>
      </c>
      <c r="F762" t="s">
        <v>48</v>
      </c>
      <c r="G762" t="str">
        <f>VLOOKUP(Table_Query_from_OCE_REP4[[#This Row],[FMPORT]],Table_Query_from_OCE_REP_1[],2,)</f>
        <v>ROME (CIVITAVECCHIA), ITALY</v>
      </c>
      <c r="H762" t="s">
        <v>445</v>
      </c>
      <c r="I762" t="str">
        <f>VLOOKUP(Table_Query_from_OCE_REP4[[#This Row],[TOPORT]],Table_Query_from_OCE_REP_1[[PCODE]:[PNAME]],2,)</f>
        <v>BARCELONA (TARRAGONA), SPAIN</v>
      </c>
      <c r="J762" t="str">
        <f>_xlfn.CONCAT(Table_Query_from_OCE_REP4[[#This Row],[FMPORT]],"/",Table_Query_from_OCE_REP4[[#This Row],[TOPORT]])</f>
        <v>CIV/TAR</v>
      </c>
      <c r="K762" t="str">
        <f>_xlfn.CONCAT(Table_Query_from_OCE_REP4[[#This Row],[FM NAME]],"/",Table_Query_from_OCE_REP4[[#This Row],[TO NAME]])</f>
        <v>ROME (CIVITAVECCHIA), ITALY/BARCELONA (TARRAGONA), SPAIN</v>
      </c>
      <c r="M762" t="s">
        <v>2718</v>
      </c>
      <c r="N762" t="s">
        <v>2994</v>
      </c>
      <c r="O762" t="s">
        <v>1264</v>
      </c>
    </row>
    <row r="763" spans="1:15" x14ac:dyDescent="0.35">
      <c r="A763" t="s">
        <v>820</v>
      </c>
      <c r="B763" t="s">
        <v>821</v>
      </c>
      <c r="C763" t="s">
        <v>789</v>
      </c>
      <c r="D763" s="17">
        <v>44710</v>
      </c>
      <c r="E763">
        <v>7</v>
      </c>
      <c r="F763" t="s">
        <v>445</v>
      </c>
      <c r="G763" t="str">
        <f>VLOOKUP(Table_Query_from_OCE_REP4[[#This Row],[FMPORT]],Table_Query_from_OCE_REP_1[],2,)</f>
        <v>BARCELONA (TARRAGONA), SPAIN</v>
      </c>
      <c r="H763" t="s">
        <v>58</v>
      </c>
      <c r="I763" t="str">
        <f>VLOOKUP(Table_Query_from_OCE_REP4[[#This Row],[TOPORT]],Table_Query_from_OCE_REP_1[[PCODE]:[PNAME]],2,)</f>
        <v>MONTE CARLO, MONACO</v>
      </c>
      <c r="J763" t="str">
        <f>_xlfn.CONCAT(Table_Query_from_OCE_REP4[[#This Row],[FMPORT]],"/",Table_Query_from_OCE_REP4[[#This Row],[TOPORT]])</f>
        <v>TAR/MCM</v>
      </c>
      <c r="K763" t="str">
        <f>_xlfn.CONCAT(Table_Query_from_OCE_REP4[[#This Row],[FM NAME]],"/",Table_Query_from_OCE_REP4[[#This Row],[TO NAME]])</f>
        <v>BARCELONA (TARRAGONA), SPAIN/MONTE CARLO, MONACO</v>
      </c>
      <c r="M763" t="s">
        <v>2719</v>
      </c>
      <c r="N763" t="s">
        <v>2720</v>
      </c>
      <c r="O763" t="s">
        <v>1300</v>
      </c>
    </row>
    <row r="764" spans="1:15" x14ac:dyDescent="0.35">
      <c r="A764" t="s">
        <v>822</v>
      </c>
      <c r="B764" t="s">
        <v>823</v>
      </c>
      <c r="C764" t="s">
        <v>789</v>
      </c>
      <c r="D764" s="17">
        <v>44710</v>
      </c>
      <c r="E764">
        <v>17</v>
      </c>
      <c r="F764" t="s">
        <v>445</v>
      </c>
      <c r="G764" t="str">
        <f>VLOOKUP(Table_Query_from_OCE_REP4[[#This Row],[FMPORT]],Table_Query_from_OCE_REP_1[],2,)</f>
        <v>BARCELONA (TARRAGONA), SPAIN</v>
      </c>
      <c r="H764" t="s">
        <v>48</v>
      </c>
      <c r="I764" t="str">
        <f>VLOOKUP(Table_Query_from_OCE_REP4[[#This Row],[TOPORT]],Table_Query_from_OCE_REP_1[[PCODE]:[PNAME]],2,)</f>
        <v>ROME (CIVITAVECCHIA), ITALY</v>
      </c>
      <c r="J764" t="str">
        <f>_xlfn.CONCAT(Table_Query_from_OCE_REP4[[#This Row],[FMPORT]],"/",Table_Query_from_OCE_REP4[[#This Row],[TOPORT]])</f>
        <v>TAR/CIV</v>
      </c>
      <c r="K764" t="str">
        <f>_xlfn.CONCAT(Table_Query_from_OCE_REP4[[#This Row],[FM NAME]],"/",Table_Query_from_OCE_REP4[[#This Row],[TO NAME]])</f>
        <v>BARCELONA (TARRAGONA), SPAIN/ROME (CIVITAVECCHIA), ITALY</v>
      </c>
      <c r="M764" t="s">
        <v>2721</v>
      </c>
      <c r="N764" t="s">
        <v>2722</v>
      </c>
      <c r="O764" t="s">
        <v>1281</v>
      </c>
    </row>
    <row r="765" spans="1:15" x14ac:dyDescent="0.35">
      <c r="A765" t="s">
        <v>100</v>
      </c>
      <c r="B765" t="s">
        <v>824</v>
      </c>
      <c r="C765" t="s">
        <v>789</v>
      </c>
      <c r="D765" s="17">
        <v>44717</v>
      </c>
      <c r="E765">
        <v>10</v>
      </c>
      <c r="F765" t="s">
        <v>58</v>
      </c>
      <c r="G765" t="str">
        <f>VLOOKUP(Table_Query_from_OCE_REP4[[#This Row],[FMPORT]],Table_Query_from_OCE_REP_1[],2,)</f>
        <v>MONTE CARLO, MONACO</v>
      </c>
      <c r="H765" t="s">
        <v>48</v>
      </c>
      <c r="I765" t="str">
        <f>VLOOKUP(Table_Query_from_OCE_REP4[[#This Row],[TOPORT]],Table_Query_from_OCE_REP_1[[PCODE]:[PNAME]],2,)</f>
        <v>ROME (CIVITAVECCHIA), ITALY</v>
      </c>
      <c r="J765" t="str">
        <f>_xlfn.CONCAT(Table_Query_from_OCE_REP4[[#This Row],[FMPORT]],"/",Table_Query_from_OCE_REP4[[#This Row],[TOPORT]])</f>
        <v>MCM/CIV</v>
      </c>
      <c r="K765" t="str">
        <f>_xlfn.CONCAT(Table_Query_from_OCE_REP4[[#This Row],[FM NAME]],"/",Table_Query_from_OCE_REP4[[#This Row],[TO NAME]])</f>
        <v>MONTE CARLO, MONACO/ROME (CIVITAVECCHIA), ITALY</v>
      </c>
      <c r="M765" t="s">
        <v>2723</v>
      </c>
      <c r="N765" t="s">
        <v>2724</v>
      </c>
      <c r="O765" t="s">
        <v>1349</v>
      </c>
    </row>
    <row r="766" spans="1:15" x14ac:dyDescent="0.35">
      <c r="A766" t="s">
        <v>825</v>
      </c>
      <c r="B766" t="s">
        <v>539</v>
      </c>
      <c r="C766" t="s">
        <v>789</v>
      </c>
      <c r="D766" s="17">
        <v>44727</v>
      </c>
      <c r="E766">
        <v>10</v>
      </c>
      <c r="F766" t="s">
        <v>48</v>
      </c>
      <c r="G766" t="str">
        <f>VLOOKUP(Table_Query_from_OCE_REP4[[#This Row],[FMPORT]],Table_Query_from_OCE_REP_1[],2,)</f>
        <v>ROME (CIVITAVECCHIA), ITALY</v>
      </c>
      <c r="H766" t="s">
        <v>49</v>
      </c>
      <c r="I766" t="str">
        <f>VLOOKUP(Table_Query_from_OCE_REP4[[#This Row],[TOPORT]],Table_Query_from_OCE_REP_1[[PCODE]:[PNAME]],2,)</f>
        <v>BARCELONA, SPAIN</v>
      </c>
      <c r="J766" t="str">
        <f>_xlfn.CONCAT(Table_Query_from_OCE_REP4[[#This Row],[FMPORT]],"/",Table_Query_from_OCE_REP4[[#This Row],[TOPORT]])</f>
        <v>CIV/BCN</v>
      </c>
      <c r="K766" t="str">
        <f>_xlfn.CONCAT(Table_Query_from_OCE_REP4[[#This Row],[FM NAME]],"/",Table_Query_from_OCE_REP4[[#This Row],[TO NAME]])</f>
        <v>ROME (CIVITAVECCHIA), ITALY/BARCELONA, SPAIN</v>
      </c>
      <c r="M766" t="s">
        <v>2725</v>
      </c>
      <c r="N766" t="s">
        <v>2726</v>
      </c>
      <c r="O766" t="s">
        <v>2626</v>
      </c>
    </row>
    <row r="767" spans="1:15" x14ac:dyDescent="0.35">
      <c r="A767" t="s">
        <v>826</v>
      </c>
      <c r="B767" t="s">
        <v>827</v>
      </c>
      <c r="C767" t="s">
        <v>789</v>
      </c>
      <c r="D767" s="17">
        <v>44737</v>
      </c>
      <c r="E767">
        <v>12</v>
      </c>
      <c r="F767" t="s">
        <v>49</v>
      </c>
      <c r="G767" t="str">
        <f>VLOOKUP(Table_Query_from_OCE_REP4[[#This Row],[FMPORT]],Table_Query_from_OCE_REP_1[],2,)</f>
        <v>BARCELONA, SPAIN</v>
      </c>
      <c r="H767" t="s">
        <v>88</v>
      </c>
      <c r="I767" t="str">
        <f>VLOOKUP(Table_Query_from_OCE_REP4[[#This Row],[TOPORT]],Table_Query_from_OCE_REP_1[[PCODE]:[PNAME]],2,)</f>
        <v>TRIESTE, ITALY</v>
      </c>
      <c r="J767" t="str">
        <f>_xlfn.CONCAT(Table_Query_from_OCE_REP4[[#This Row],[FMPORT]],"/",Table_Query_from_OCE_REP4[[#This Row],[TOPORT]])</f>
        <v>BCN/TRS</v>
      </c>
      <c r="K767" t="str">
        <f>_xlfn.CONCAT(Table_Query_from_OCE_REP4[[#This Row],[FM NAME]],"/",Table_Query_from_OCE_REP4[[#This Row],[TO NAME]])</f>
        <v>BARCELONA, SPAIN/TRIESTE, ITALY</v>
      </c>
      <c r="M767" t="s">
        <v>2727</v>
      </c>
      <c r="N767" t="s">
        <v>2728</v>
      </c>
      <c r="O767" t="s">
        <v>1270</v>
      </c>
    </row>
    <row r="768" spans="1:15" x14ac:dyDescent="0.35">
      <c r="A768" t="s">
        <v>828</v>
      </c>
      <c r="B768" t="s">
        <v>829</v>
      </c>
      <c r="C768" t="s">
        <v>789</v>
      </c>
      <c r="D768" s="17">
        <v>44737</v>
      </c>
      <c r="E768">
        <v>22</v>
      </c>
      <c r="F768" t="s">
        <v>49</v>
      </c>
      <c r="G768" t="str">
        <f>VLOOKUP(Table_Query_from_OCE_REP4[[#This Row],[FMPORT]],Table_Query_from_OCE_REP_1[],2,)</f>
        <v>BARCELONA, SPAIN</v>
      </c>
      <c r="H768" t="s">
        <v>411</v>
      </c>
      <c r="I768" t="str">
        <f>VLOOKUP(Table_Query_from_OCE_REP4[[#This Row],[TOPORT]],Table_Query_from_OCE_REP_1[[PCODE]:[PNAME]],2,)</f>
        <v>ISTANBUL, TURKEY</v>
      </c>
      <c r="J768" t="str">
        <f>_xlfn.CONCAT(Table_Query_from_OCE_REP4[[#This Row],[FMPORT]],"/",Table_Query_from_OCE_REP4[[#This Row],[TOPORT]])</f>
        <v>BCN/IST</v>
      </c>
      <c r="K768" t="str">
        <f>_xlfn.CONCAT(Table_Query_from_OCE_REP4[[#This Row],[FM NAME]],"/",Table_Query_from_OCE_REP4[[#This Row],[TO NAME]])</f>
        <v>BARCELONA, SPAIN/ISTANBUL, TURKEY</v>
      </c>
      <c r="M768" t="s">
        <v>2729</v>
      </c>
      <c r="N768" t="s">
        <v>2730</v>
      </c>
      <c r="O768" t="s">
        <v>1340</v>
      </c>
    </row>
    <row r="769" spans="1:15" x14ac:dyDescent="0.35">
      <c r="A769" t="s">
        <v>830</v>
      </c>
      <c r="B769" t="s">
        <v>831</v>
      </c>
      <c r="C769" t="s">
        <v>789</v>
      </c>
      <c r="D769" s="17">
        <v>44749</v>
      </c>
      <c r="E769">
        <v>10</v>
      </c>
      <c r="F769" t="s">
        <v>88</v>
      </c>
      <c r="G769" t="str">
        <f>VLOOKUP(Table_Query_from_OCE_REP4[[#This Row],[FMPORT]],Table_Query_from_OCE_REP_1[],2,)</f>
        <v>TRIESTE, ITALY</v>
      </c>
      <c r="H769" t="s">
        <v>411</v>
      </c>
      <c r="I769" t="str">
        <f>VLOOKUP(Table_Query_from_OCE_REP4[[#This Row],[TOPORT]],Table_Query_from_OCE_REP_1[[PCODE]:[PNAME]],2,)</f>
        <v>ISTANBUL, TURKEY</v>
      </c>
      <c r="J769" t="str">
        <f>_xlfn.CONCAT(Table_Query_from_OCE_REP4[[#This Row],[FMPORT]],"/",Table_Query_from_OCE_REP4[[#This Row],[TOPORT]])</f>
        <v>TRS/IST</v>
      </c>
      <c r="K769" t="str">
        <f>_xlfn.CONCAT(Table_Query_from_OCE_REP4[[#This Row],[FM NAME]],"/",Table_Query_from_OCE_REP4[[#This Row],[TO NAME]])</f>
        <v>TRIESTE, ITALY/ISTANBUL, TURKEY</v>
      </c>
      <c r="M769" t="s">
        <v>2731</v>
      </c>
      <c r="N769" t="s">
        <v>2732</v>
      </c>
      <c r="O769" t="s">
        <v>1270</v>
      </c>
    </row>
    <row r="770" spans="1:15" x14ac:dyDescent="0.35">
      <c r="A770" t="s">
        <v>832</v>
      </c>
      <c r="B770" t="s">
        <v>833</v>
      </c>
      <c r="C770" t="s">
        <v>789</v>
      </c>
      <c r="D770" s="17">
        <v>44759</v>
      </c>
      <c r="E770">
        <v>10</v>
      </c>
      <c r="F770" t="s">
        <v>411</v>
      </c>
      <c r="G770" t="str">
        <f>VLOOKUP(Table_Query_from_OCE_REP4[[#This Row],[FMPORT]],Table_Query_from_OCE_REP_1[],2,)</f>
        <v>ISTANBUL, TURKEY</v>
      </c>
      <c r="H770" t="s">
        <v>47</v>
      </c>
      <c r="I770" t="str">
        <f>VLOOKUP(Table_Query_from_OCE_REP4[[#This Row],[TOPORT]],Table_Query_from_OCE_REP_1[[PCODE]:[PNAME]],2,)</f>
        <v>ATHENS (PIRAEUS), GREECE</v>
      </c>
      <c r="J770" t="str">
        <f>_xlfn.CONCAT(Table_Query_from_OCE_REP4[[#This Row],[FMPORT]],"/",Table_Query_from_OCE_REP4[[#This Row],[TOPORT]])</f>
        <v>IST/PIR</v>
      </c>
      <c r="K770" t="str">
        <f>_xlfn.CONCAT(Table_Query_from_OCE_REP4[[#This Row],[FM NAME]],"/",Table_Query_from_OCE_REP4[[#This Row],[TO NAME]])</f>
        <v>ISTANBUL, TURKEY/ATHENS (PIRAEUS), GREECE</v>
      </c>
      <c r="M770" t="s">
        <v>2733</v>
      </c>
      <c r="N770" t="s">
        <v>2734</v>
      </c>
      <c r="O770" t="s">
        <v>1281</v>
      </c>
    </row>
    <row r="771" spans="1:15" x14ac:dyDescent="0.35">
      <c r="A771" t="s">
        <v>834</v>
      </c>
      <c r="B771" t="s">
        <v>835</v>
      </c>
      <c r="C771" t="s">
        <v>789</v>
      </c>
      <c r="D771" s="17">
        <v>44769</v>
      </c>
      <c r="E771">
        <v>10</v>
      </c>
      <c r="F771" t="s">
        <v>47</v>
      </c>
      <c r="G771" t="str">
        <f>VLOOKUP(Table_Query_from_OCE_REP4[[#This Row],[FMPORT]],Table_Query_from_OCE_REP_1[],2,)</f>
        <v>ATHENS (PIRAEUS), GREECE</v>
      </c>
      <c r="H771" t="s">
        <v>47</v>
      </c>
      <c r="I771" t="str">
        <f>VLOOKUP(Table_Query_from_OCE_REP4[[#This Row],[TOPORT]],Table_Query_from_OCE_REP_1[[PCODE]:[PNAME]],2,)</f>
        <v>ATHENS (PIRAEUS), GREECE</v>
      </c>
      <c r="J771" t="str">
        <f>_xlfn.CONCAT(Table_Query_from_OCE_REP4[[#This Row],[FMPORT]],"/",Table_Query_from_OCE_REP4[[#This Row],[TOPORT]])</f>
        <v>PIR/PIR</v>
      </c>
      <c r="K771" t="str">
        <f>_xlfn.CONCAT(Table_Query_from_OCE_REP4[[#This Row],[FM NAME]],"/",Table_Query_from_OCE_REP4[[#This Row],[TO NAME]])</f>
        <v>ATHENS (PIRAEUS), GREECE/ATHENS (PIRAEUS), GREECE</v>
      </c>
      <c r="M771" t="s">
        <v>2735</v>
      </c>
      <c r="N771" t="s">
        <v>2736</v>
      </c>
      <c r="O771" t="s">
        <v>2465</v>
      </c>
    </row>
    <row r="772" spans="1:15" x14ac:dyDescent="0.35">
      <c r="A772" t="s">
        <v>836</v>
      </c>
      <c r="B772" t="s">
        <v>837</v>
      </c>
      <c r="C772" t="s">
        <v>789</v>
      </c>
      <c r="D772" s="17">
        <v>44779</v>
      </c>
      <c r="E772">
        <v>12</v>
      </c>
      <c r="F772" t="s">
        <v>47</v>
      </c>
      <c r="G772" t="str">
        <f>VLOOKUP(Table_Query_from_OCE_REP4[[#This Row],[FMPORT]],Table_Query_from_OCE_REP_1[],2,)</f>
        <v>ATHENS (PIRAEUS), GREECE</v>
      </c>
      <c r="H772" t="s">
        <v>49</v>
      </c>
      <c r="I772" t="str">
        <f>VLOOKUP(Table_Query_from_OCE_REP4[[#This Row],[TOPORT]],Table_Query_from_OCE_REP_1[[PCODE]:[PNAME]],2,)</f>
        <v>BARCELONA, SPAIN</v>
      </c>
      <c r="J772" t="str">
        <f>_xlfn.CONCAT(Table_Query_from_OCE_REP4[[#This Row],[FMPORT]],"/",Table_Query_from_OCE_REP4[[#This Row],[TOPORT]])</f>
        <v>PIR/BCN</v>
      </c>
      <c r="K772" t="str">
        <f>_xlfn.CONCAT(Table_Query_from_OCE_REP4[[#This Row],[FM NAME]],"/",Table_Query_from_OCE_REP4[[#This Row],[TO NAME]])</f>
        <v>ATHENS (PIRAEUS), GREECE/BARCELONA, SPAIN</v>
      </c>
      <c r="M772" t="s">
        <v>2737</v>
      </c>
      <c r="N772" t="s">
        <v>2738</v>
      </c>
      <c r="O772" t="s">
        <v>1308</v>
      </c>
    </row>
    <row r="773" spans="1:15" x14ac:dyDescent="0.35">
      <c r="A773" t="s">
        <v>838</v>
      </c>
      <c r="B773" t="s">
        <v>839</v>
      </c>
      <c r="C773" t="s">
        <v>789</v>
      </c>
      <c r="D773" s="17">
        <v>44791</v>
      </c>
      <c r="E773">
        <v>10</v>
      </c>
      <c r="F773" t="s">
        <v>49</v>
      </c>
      <c r="G773" t="str">
        <f>VLOOKUP(Table_Query_from_OCE_REP4[[#This Row],[FMPORT]],Table_Query_from_OCE_REP_1[],2,)</f>
        <v>BARCELONA, SPAIN</v>
      </c>
      <c r="H773" t="s">
        <v>48</v>
      </c>
      <c r="I773" t="str">
        <f>VLOOKUP(Table_Query_from_OCE_REP4[[#This Row],[TOPORT]],Table_Query_from_OCE_REP_1[[PCODE]:[PNAME]],2,)</f>
        <v>ROME (CIVITAVECCHIA), ITALY</v>
      </c>
      <c r="J773" t="str">
        <f>_xlfn.CONCAT(Table_Query_from_OCE_REP4[[#This Row],[FMPORT]],"/",Table_Query_from_OCE_REP4[[#This Row],[TOPORT]])</f>
        <v>BCN/CIV</v>
      </c>
      <c r="K773" t="str">
        <f>_xlfn.CONCAT(Table_Query_from_OCE_REP4[[#This Row],[FM NAME]],"/",Table_Query_from_OCE_REP4[[#This Row],[TO NAME]])</f>
        <v>BARCELONA, SPAIN/ROME (CIVITAVECCHIA), ITALY</v>
      </c>
      <c r="M773" t="s">
        <v>2739</v>
      </c>
      <c r="N773" t="s">
        <v>2740</v>
      </c>
      <c r="O773" t="s">
        <v>1259</v>
      </c>
    </row>
    <row r="774" spans="1:15" x14ac:dyDescent="0.35">
      <c r="A774" t="s">
        <v>840</v>
      </c>
      <c r="B774" t="s">
        <v>841</v>
      </c>
      <c r="C774" t="s">
        <v>789</v>
      </c>
      <c r="D774" s="17">
        <v>44791</v>
      </c>
      <c r="E774">
        <v>17</v>
      </c>
      <c r="F774" t="s">
        <v>49</v>
      </c>
      <c r="G774" t="str">
        <f>VLOOKUP(Table_Query_from_OCE_REP4[[#This Row],[FMPORT]],Table_Query_from_OCE_REP_1[],2,)</f>
        <v>BARCELONA, SPAIN</v>
      </c>
      <c r="H774" t="s">
        <v>61</v>
      </c>
      <c r="I774" t="str">
        <f>VLOOKUP(Table_Query_from_OCE_REP4[[#This Row],[TOPORT]],Table_Query_from_OCE_REP_1[[PCODE]:[PNAME]],2,)</f>
        <v>VALLETTA, MALTA</v>
      </c>
      <c r="J774" t="str">
        <f>_xlfn.CONCAT(Table_Query_from_OCE_REP4[[#This Row],[FMPORT]],"/",Table_Query_from_OCE_REP4[[#This Row],[TOPORT]])</f>
        <v>BCN/VLT</v>
      </c>
      <c r="K774" t="str">
        <f>_xlfn.CONCAT(Table_Query_from_OCE_REP4[[#This Row],[FM NAME]],"/",Table_Query_from_OCE_REP4[[#This Row],[TO NAME]])</f>
        <v>BARCELONA, SPAIN/VALLETTA, MALTA</v>
      </c>
      <c r="M774" t="s">
        <v>1022</v>
      </c>
      <c r="N774" t="s">
        <v>2741</v>
      </c>
      <c r="O774" t="s">
        <v>2665</v>
      </c>
    </row>
    <row r="775" spans="1:15" x14ac:dyDescent="0.35">
      <c r="A775" t="s">
        <v>842</v>
      </c>
      <c r="B775" t="s">
        <v>843</v>
      </c>
      <c r="C775" t="s">
        <v>789</v>
      </c>
      <c r="D775" s="17">
        <v>44801</v>
      </c>
      <c r="E775">
        <v>7</v>
      </c>
      <c r="F775" t="s">
        <v>48</v>
      </c>
      <c r="G775" t="str">
        <f>VLOOKUP(Table_Query_from_OCE_REP4[[#This Row],[FMPORT]],Table_Query_from_OCE_REP_1[],2,)</f>
        <v>ROME (CIVITAVECCHIA), ITALY</v>
      </c>
      <c r="H775" t="s">
        <v>61</v>
      </c>
      <c r="I775" t="str">
        <f>VLOOKUP(Table_Query_from_OCE_REP4[[#This Row],[TOPORT]],Table_Query_from_OCE_REP_1[[PCODE]:[PNAME]],2,)</f>
        <v>VALLETTA, MALTA</v>
      </c>
      <c r="J775" t="str">
        <f>_xlfn.CONCAT(Table_Query_from_OCE_REP4[[#This Row],[FMPORT]],"/",Table_Query_from_OCE_REP4[[#This Row],[TOPORT]])</f>
        <v>CIV/VLT</v>
      </c>
      <c r="K775" t="str">
        <f>_xlfn.CONCAT(Table_Query_from_OCE_REP4[[#This Row],[FM NAME]],"/",Table_Query_from_OCE_REP4[[#This Row],[TO NAME]])</f>
        <v>ROME (CIVITAVECCHIA), ITALY/VALLETTA, MALTA</v>
      </c>
      <c r="M775" t="s">
        <v>2742</v>
      </c>
      <c r="N775" t="s">
        <v>2743</v>
      </c>
      <c r="O775" t="s">
        <v>1606</v>
      </c>
    </row>
    <row r="776" spans="1:15" x14ac:dyDescent="0.35">
      <c r="A776" t="s">
        <v>844</v>
      </c>
      <c r="B776" t="s">
        <v>845</v>
      </c>
      <c r="C776" t="s">
        <v>789</v>
      </c>
      <c r="D776" s="17">
        <v>44801</v>
      </c>
      <c r="E776">
        <v>17</v>
      </c>
      <c r="F776" t="s">
        <v>48</v>
      </c>
      <c r="G776" t="str">
        <f>VLOOKUP(Table_Query_from_OCE_REP4[[#This Row],[FMPORT]],Table_Query_from_OCE_REP_1[],2,)</f>
        <v>ROME (CIVITAVECCHIA), ITALY</v>
      </c>
      <c r="H776" t="s">
        <v>411</v>
      </c>
      <c r="I776" t="str">
        <f>VLOOKUP(Table_Query_from_OCE_REP4[[#This Row],[TOPORT]],Table_Query_from_OCE_REP_1[[PCODE]:[PNAME]],2,)</f>
        <v>ISTANBUL, TURKEY</v>
      </c>
      <c r="J776" t="str">
        <f>_xlfn.CONCAT(Table_Query_from_OCE_REP4[[#This Row],[FMPORT]],"/",Table_Query_from_OCE_REP4[[#This Row],[TOPORT]])</f>
        <v>CIV/IST</v>
      </c>
      <c r="K776" t="str">
        <f>_xlfn.CONCAT(Table_Query_from_OCE_REP4[[#This Row],[FM NAME]],"/",Table_Query_from_OCE_REP4[[#This Row],[TO NAME]])</f>
        <v>ROME (CIVITAVECCHIA), ITALY/ISTANBUL, TURKEY</v>
      </c>
      <c r="M776" t="s">
        <v>57</v>
      </c>
      <c r="N776" t="s">
        <v>2744</v>
      </c>
      <c r="O776" t="s">
        <v>1785</v>
      </c>
    </row>
    <row r="777" spans="1:15" x14ac:dyDescent="0.35">
      <c r="A777" t="s">
        <v>846</v>
      </c>
      <c r="B777" t="s">
        <v>3331</v>
      </c>
      <c r="C777" t="s">
        <v>789</v>
      </c>
      <c r="D777" s="17">
        <v>44808</v>
      </c>
      <c r="E777">
        <v>10</v>
      </c>
      <c r="F777" t="s">
        <v>61</v>
      </c>
      <c r="G777" t="str">
        <f>VLOOKUP(Table_Query_from_OCE_REP4[[#This Row],[FMPORT]],Table_Query_from_OCE_REP_1[],2,)</f>
        <v>VALLETTA, MALTA</v>
      </c>
      <c r="H777" t="s">
        <v>411</v>
      </c>
      <c r="I777" t="str">
        <f>VLOOKUP(Table_Query_from_OCE_REP4[[#This Row],[TOPORT]],Table_Query_from_OCE_REP_1[[PCODE]:[PNAME]],2,)</f>
        <v>ISTANBUL, TURKEY</v>
      </c>
      <c r="J777" t="str">
        <f>_xlfn.CONCAT(Table_Query_from_OCE_REP4[[#This Row],[FMPORT]],"/",Table_Query_from_OCE_REP4[[#This Row],[TOPORT]])</f>
        <v>VLT/IST</v>
      </c>
      <c r="K777" t="str">
        <f>_xlfn.CONCAT(Table_Query_from_OCE_REP4[[#This Row],[FM NAME]],"/",Table_Query_from_OCE_REP4[[#This Row],[TO NAME]])</f>
        <v>VALLETTA, MALTA/ISTANBUL, TURKEY</v>
      </c>
      <c r="M777" t="s">
        <v>2745</v>
      </c>
      <c r="N777" t="s">
        <v>2746</v>
      </c>
      <c r="O777" t="s">
        <v>1308</v>
      </c>
    </row>
    <row r="778" spans="1:15" x14ac:dyDescent="0.35">
      <c r="A778" t="s">
        <v>847</v>
      </c>
      <c r="B778" t="s">
        <v>848</v>
      </c>
      <c r="C778" t="s">
        <v>789</v>
      </c>
      <c r="D778" s="17">
        <v>44818</v>
      </c>
      <c r="E778">
        <v>12</v>
      </c>
      <c r="F778" t="s">
        <v>411</v>
      </c>
      <c r="G778" t="str">
        <f>VLOOKUP(Table_Query_from_OCE_REP4[[#This Row],[FMPORT]],Table_Query_from_OCE_REP_1[],2,)</f>
        <v>ISTANBUL, TURKEY</v>
      </c>
      <c r="H778" t="s">
        <v>48</v>
      </c>
      <c r="I778" t="str">
        <f>VLOOKUP(Table_Query_from_OCE_REP4[[#This Row],[TOPORT]],Table_Query_from_OCE_REP_1[[PCODE]:[PNAME]],2,)</f>
        <v>ROME (CIVITAVECCHIA), ITALY</v>
      </c>
      <c r="J778" t="str">
        <f>_xlfn.CONCAT(Table_Query_from_OCE_REP4[[#This Row],[FMPORT]],"/",Table_Query_from_OCE_REP4[[#This Row],[TOPORT]])</f>
        <v>IST/CIV</v>
      </c>
      <c r="K778" t="str">
        <f>_xlfn.CONCAT(Table_Query_from_OCE_REP4[[#This Row],[FM NAME]],"/",Table_Query_from_OCE_REP4[[#This Row],[TO NAME]])</f>
        <v>ISTANBUL, TURKEY/ROME (CIVITAVECCHIA), ITALY</v>
      </c>
      <c r="M778" t="s">
        <v>2747</v>
      </c>
      <c r="N778" t="s">
        <v>2748</v>
      </c>
      <c r="O778" t="s">
        <v>1281</v>
      </c>
    </row>
    <row r="779" spans="1:15" x14ac:dyDescent="0.35">
      <c r="A779" t="s">
        <v>849</v>
      </c>
      <c r="B779" t="s">
        <v>850</v>
      </c>
      <c r="C779" t="s">
        <v>789</v>
      </c>
      <c r="D779" s="17">
        <v>44818</v>
      </c>
      <c r="E779">
        <v>19</v>
      </c>
      <c r="F779" t="s">
        <v>411</v>
      </c>
      <c r="G779" t="str">
        <f>VLOOKUP(Table_Query_from_OCE_REP4[[#This Row],[FMPORT]],Table_Query_from_OCE_REP_1[],2,)</f>
        <v>ISTANBUL, TURKEY</v>
      </c>
      <c r="H779" t="s">
        <v>49</v>
      </c>
      <c r="I779" t="str">
        <f>VLOOKUP(Table_Query_from_OCE_REP4[[#This Row],[TOPORT]],Table_Query_from_OCE_REP_1[[PCODE]:[PNAME]],2,)</f>
        <v>BARCELONA, SPAIN</v>
      </c>
      <c r="J779" t="str">
        <f>_xlfn.CONCAT(Table_Query_from_OCE_REP4[[#This Row],[FMPORT]],"/",Table_Query_from_OCE_REP4[[#This Row],[TOPORT]])</f>
        <v>IST/BCN</v>
      </c>
      <c r="K779" t="str">
        <f>_xlfn.CONCAT(Table_Query_from_OCE_REP4[[#This Row],[FM NAME]],"/",Table_Query_from_OCE_REP4[[#This Row],[TO NAME]])</f>
        <v>ISTANBUL, TURKEY/BARCELONA, SPAIN</v>
      </c>
      <c r="M779" t="s">
        <v>2749</v>
      </c>
      <c r="N779" t="s">
        <v>2750</v>
      </c>
      <c r="O779" t="s">
        <v>2751</v>
      </c>
    </row>
    <row r="780" spans="1:15" x14ac:dyDescent="0.35">
      <c r="A780" t="s">
        <v>851</v>
      </c>
      <c r="B780" t="s">
        <v>852</v>
      </c>
      <c r="C780" t="s">
        <v>789</v>
      </c>
      <c r="D780" s="17">
        <v>44830</v>
      </c>
      <c r="E780">
        <v>7</v>
      </c>
      <c r="F780" t="s">
        <v>48</v>
      </c>
      <c r="G780" t="str">
        <f>VLOOKUP(Table_Query_from_OCE_REP4[[#This Row],[FMPORT]],Table_Query_from_OCE_REP_1[],2,)</f>
        <v>ROME (CIVITAVECCHIA), ITALY</v>
      </c>
      <c r="H780" t="s">
        <v>49</v>
      </c>
      <c r="I780" t="str">
        <f>VLOOKUP(Table_Query_from_OCE_REP4[[#This Row],[TOPORT]],Table_Query_from_OCE_REP_1[[PCODE]:[PNAME]],2,)</f>
        <v>BARCELONA, SPAIN</v>
      </c>
      <c r="J780" t="str">
        <f>_xlfn.CONCAT(Table_Query_from_OCE_REP4[[#This Row],[FMPORT]],"/",Table_Query_from_OCE_REP4[[#This Row],[TOPORT]])</f>
        <v>CIV/BCN</v>
      </c>
      <c r="K780" t="str">
        <f>_xlfn.CONCAT(Table_Query_from_OCE_REP4[[#This Row],[FM NAME]],"/",Table_Query_from_OCE_REP4[[#This Row],[TO NAME]])</f>
        <v>ROME (CIVITAVECCHIA), ITALY/BARCELONA, SPAIN</v>
      </c>
      <c r="M780" t="s">
        <v>2752</v>
      </c>
      <c r="N780" t="s">
        <v>2753</v>
      </c>
      <c r="O780" t="s">
        <v>2751</v>
      </c>
    </row>
    <row r="781" spans="1:15" x14ac:dyDescent="0.35">
      <c r="A781" t="s">
        <v>853</v>
      </c>
      <c r="B781" t="s">
        <v>854</v>
      </c>
      <c r="C781" t="s">
        <v>789</v>
      </c>
      <c r="D781" s="17">
        <v>44837</v>
      </c>
      <c r="E781">
        <v>10</v>
      </c>
      <c r="F781" t="s">
        <v>49</v>
      </c>
      <c r="G781" t="str">
        <f>VLOOKUP(Table_Query_from_OCE_REP4[[#This Row],[FMPORT]],Table_Query_from_OCE_REP_1[],2,)</f>
        <v>BARCELONA, SPAIN</v>
      </c>
      <c r="H781" t="s">
        <v>59</v>
      </c>
      <c r="I781" t="str">
        <f>VLOOKUP(Table_Query_from_OCE_REP4[[#This Row],[TOPORT]],Table_Query_from_OCE_REP_1[[PCODE]:[PNAME]],2,)</f>
        <v>LISBON, PORTUGAL</v>
      </c>
      <c r="J781" t="str">
        <f>_xlfn.CONCAT(Table_Query_from_OCE_REP4[[#This Row],[FMPORT]],"/",Table_Query_from_OCE_REP4[[#This Row],[TOPORT]])</f>
        <v>BCN/LIS</v>
      </c>
      <c r="K781" t="str">
        <f>_xlfn.CONCAT(Table_Query_from_OCE_REP4[[#This Row],[FM NAME]],"/",Table_Query_from_OCE_REP4[[#This Row],[TO NAME]])</f>
        <v>BARCELONA, SPAIN/LISBON, PORTUGAL</v>
      </c>
      <c r="M781" t="s">
        <v>2754</v>
      </c>
      <c r="N781" t="s">
        <v>2755</v>
      </c>
      <c r="O781" t="s">
        <v>2751</v>
      </c>
    </row>
    <row r="782" spans="1:15" x14ac:dyDescent="0.35">
      <c r="A782" t="s">
        <v>855</v>
      </c>
      <c r="B782" t="s">
        <v>856</v>
      </c>
      <c r="C782" t="s">
        <v>789</v>
      </c>
      <c r="D782" s="17">
        <v>44847</v>
      </c>
      <c r="E782">
        <v>11</v>
      </c>
      <c r="F782" t="s">
        <v>59</v>
      </c>
      <c r="G782" t="str">
        <f>VLOOKUP(Table_Query_from_OCE_REP4[[#This Row],[FMPORT]],Table_Query_from_OCE_REP_1[],2,)</f>
        <v>LISBON, PORTUGAL</v>
      </c>
      <c r="H782" t="s">
        <v>48</v>
      </c>
      <c r="I782" t="str">
        <f>VLOOKUP(Table_Query_from_OCE_REP4[[#This Row],[TOPORT]],Table_Query_from_OCE_REP_1[[PCODE]:[PNAME]],2,)</f>
        <v>ROME (CIVITAVECCHIA), ITALY</v>
      </c>
      <c r="J782" t="str">
        <f>_xlfn.CONCAT(Table_Query_from_OCE_REP4[[#This Row],[FMPORT]],"/",Table_Query_from_OCE_REP4[[#This Row],[TOPORT]])</f>
        <v>LIS/CIV</v>
      </c>
      <c r="K782" t="str">
        <f>_xlfn.CONCAT(Table_Query_from_OCE_REP4[[#This Row],[FM NAME]],"/",Table_Query_from_OCE_REP4[[#This Row],[TO NAME]])</f>
        <v>LISBON, PORTUGAL/ROME (CIVITAVECCHIA), ITALY</v>
      </c>
      <c r="M782" t="s">
        <v>4149</v>
      </c>
      <c r="N782" t="s">
        <v>4150</v>
      </c>
      <c r="O782" t="s">
        <v>1785</v>
      </c>
    </row>
    <row r="783" spans="1:15" x14ac:dyDescent="0.35">
      <c r="A783" t="s">
        <v>857</v>
      </c>
      <c r="B783" t="s">
        <v>858</v>
      </c>
      <c r="C783" t="s">
        <v>789</v>
      </c>
      <c r="D783" s="17">
        <v>44858</v>
      </c>
      <c r="E783">
        <v>11</v>
      </c>
      <c r="F783" t="s">
        <v>48</v>
      </c>
      <c r="G783" t="str">
        <f>VLOOKUP(Table_Query_from_OCE_REP4[[#This Row],[FMPORT]],Table_Query_from_OCE_REP_1[],2,)</f>
        <v>ROME (CIVITAVECCHIA), ITALY</v>
      </c>
      <c r="H783" t="s">
        <v>58</v>
      </c>
      <c r="I783" t="str">
        <f>VLOOKUP(Table_Query_from_OCE_REP4[[#This Row],[TOPORT]],Table_Query_from_OCE_REP_1[[PCODE]:[PNAME]],2,)</f>
        <v>MONTE CARLO, MONACO</v>
      </c>
      <c r="J783" t="str">
        <f>_xlfn.CONCAT(Table_Query_from_OCE_REP4[[#This Row],[FMPORT]],"/",Table_Query_from_OCE_REP4[[#This Row],[TOPORT]])</f>
        <v>CIV/MCM</v>
      </c>
      <c r="K783" t="str">
        <f>_xlfn.CONCAT(Table_Query_from_OCE_REP4[[#This Row],[FM NAME]],"/",Table_Query_from_OCE_REP4[[#This Row],[TO NAME]])</f>
        <v>ROME (CIVITAVECCHIA), ITALY/MONTE CARLO, MONACO</v>
      </c>
      <c r="M783" t="s">
        <v>2756</v>
      </c>
      <c r="N783" t="s">
        <v>2757</v>
      </c>
      <c r="O783" t="s">
        <v>2071</v>
      </c>
    </row>
    <row r="784" spans="1:15" x14ac:dyDescent="0.35">
      <c r="A784" t="s">
        <v>859</v>
      </c>
      <c r="B784" t="s">
        <v>860</v>
      </c>
      <c r="C784" t="s">
        <v>789</v>
      </c>
      <c r="D784" s="17">
        <v>44869</v>
      </c>
      <c r="E784">
        <v>10</v>
      </c>
      <c r="F784" t="s">
        <v>58</v>
      </c>
      <c r="G784" t="str">
        <f>VLOOKUP(Table_Query_from_OCE_REP4[[#This Row],[FMPORT]],Table_Query_from_OCE_REP_1[],2,)</f>
        <v>MONTE CARLO, MONACO</v>
      </c>
      <c r="H784" t="s">
        <v>88</v>
      </c>
      <c r="I784" t="str">
        <f>VLOOKUP(Table_Query_from_OCE_REP4[[#This Row],[TOPORT]],Table_Query_from_OCE_REP_1[[PCODE]:[PNAME]],2,)</f>
        <v>TRIESTE, ITALY</v>
      </c>
      <c r="J784" t="str">
        <f>_xlfn.CONCAT(Table_Query_from_OCE_REP4[[#This Row],[FMPORT]],"/",Table_Query_from_OCE_REP4[[#This Row],[TOPORT]])</f>
        <v>MCM/TRS</v>
      </c>
      <c r="K784" t="str">
        <f>_xlfn.CONCAT(Table_Query_from_OCE_REP4[[#This Row],[FM NAME]],"/",Table_Query_from_OCE_REP4[[#This Row],[TO NAME]])</f>
        <v>MONTE CARLO, MONACO/TRIESTE, ITALY</v>
      </c>
      <c r="M784" t="s">
        <v>2758</v>
      </c>
      <c r="N784" t="s">
        <v>2759</v>
      </c>
      <c r="O784" t="s">
        <v>1340</v>
      </c>
    </row>
    <row r="785" spans="1:15" x14ac:dyDescent="0.35">
      <c r="A785" t="s">
        <v>861</v>
      </c>
      <c r="B785" t="s">
        <v>862</v>
      </c>
      <c r="C785" t="s">
        <v>789</v>
      </c>
      <c r="D785" s="17">
        <v>44869</v>
      </c>
      <c r="E785">
        <v>17</v>
      </c>
      <c r="F785" t="s">
        <v>58</v>
      </c>
      <c r="G785" t="str">
        <f>VLOOKUP(Table_Query_from_OCE_REP4[[#This Row],[FMPORT]],Table_Query_from_OCE_REP_1[],2,)</f>
        <v>MONTE CARLO, MONACO</v>
      </c>
      <c r="H785" t="s">
        <v>48</v>
      </c>
      <c r="I785" t="str">
        <f>VLOOKUP(Table_Query_from_OCE_REP4[[#This Row],[TOPORT]],Table_Query_from_OCE_REP_1[[PCODE]:[PNAME]],2,)</f>
        <v>ROME (CIVITAVECCHIA), ITALY</v>
      </c>
      <c r="J785" t="str">
        <f>_xlfn.CONCAT(Table_Query_from_OCE_REP4[[#This Row],[FMPORT]],"/",Table_Query_from_OCE_REP4[[#This Row],[TOPORT]])</f>
        <v>MCM/CIV</v>
      </c>
      <c r="K785" t="str">
        <f>_xlfn.CONCAT(Table_Query_from_OCE_REP4[[#This Row],[FM NAME]],"/",Table_Query_from_OCE_REP4[[#This Row],[TO NAME]])</f>
        <v>MONTE CARLO, MONACO/ROME (CIVITAVECCHIA), ITALY</v>
      </c>
      <c r="M785" t="s">
        <v>2760</v>
      </c>
      <c r="N785" t="s">
        <v>2761</v>
      </c>
      <c r="O785" t="s">
        <v>1320</v>
      </c>
    </row>
    <row r="786" spans="1:15" x14ac:dyDescent="0.35">
      <c r="A786" t="s">
        <v>863</v>
      </c>
      <c r="B786" t="s">
        <v>843</v>
      </c>
      <c r="C786" t="s">
        <v>789</v>
      </c>
      <c r="D786" s="17">
        <v>44879</v>
      </c>
      <c r="E786">
        <v>7</v>
      </c>
      <c r="F786" t="s">
        <v>55</v>
      </c>
      <c r="G786" t="str">
        <f>VLOOKUP(Table_Query_from_OCE_REP4[[#This Row],[FMPORT]],Table_Query_from_OCE_REP_1[],2,)</f>
        <v>VENICE, ITALY</v>
      </c>
      <c r="H786" t="s">
        <v>48</v>
      </c>
      <c r="I786" t="str">
        <f>VLOOKUP(Table_Query_from_OCE_REP4[[#This Row],[TOPORT]],Table_Query_from_OCE_REP_1[[PCODE]:[PNAME]],2,)</f>
        <v>ROME (CIVITAVECCHIA), ITALY</v>
      </c>
      <c r="J786" t="str">
        <f>_xlfn.CONCAT(Table_Query_from_OCE_REP4[[#This Row],[FMPORT]],"/",Table_Query_from_OCE_REP4[[#This Row],[TOPORT]])</f>
        <v>VCE/CIV</v>
      </c>
      <c r="K786" t="str">
        <f>_xlfn.CONCAT(Table_Query_from_OCE_REP4[[#This Row],[FM NAME]],"/",Table_Query_from_OCE_REP4[[#This Row],[TO NAME]])</f>
        <v>VENICE, ITALY/ROME (CIVITAVECCHIA), ITALY</v>
      </c>
      <c r="M786" t="s">
        <v>2762</v>
      </c>
      <c r="N786" t="s">
        <v>2763</v>
      </c>
      <c r="O786" t="s">
        <v>1385</v>
      </c>
    </row>
    <row r="787" spans="1:15" x14ac:dyDescent="0.35">
      <c r="A787" t="s">
        <v>864</v>
      </c>
      <c r="B787" t="s">
        <v>865</v>
      </c>
      <c r="C787" t="s">
        <v>789</v>
      </c>
      <c r="D787" s="17">
        <v>44879</v>
      </c>
      <c r="E787">
        <v>23</v>
      </c>
      <c r="F787" t="s">
        <v>55</v>
      </c>
      <c r="G787" t="str">
        <f>VLOOKUP(Table_Query_from_OCE_REP4[[#This Row],[FMPORT]],Table_Query_from_OCE_REP_1[],2,)</f>
        <v>VENICE, ITALY</v>
      </c>
      <c r="H787" t="s">
        <v>48</v>
      </c>
      <c r="I787" t="str">
        <f>VLOOKUP(Table_Query_from_OCE_REP4[[#This Row],[TOPORT]],Table_Query_from_OCE_REP_1[[PCODE]:[PNAME]],2,)</f>
        <v>ROME (CIVITAVECCHIA), ITALY</v>
      </c>
      <c r="J787" t="str">
        <f>_xlfn.CONCAT(Table_Query_from_OCE_REP4[[#This Row],[FMPORT]],"/",Table_Query_from_OCE_REP4[[#This Row],[TOPORT]])</f>
        <v>VCE/CIV</v>
      </c>
      <c r="K787" t="str">
        <f>_xlfn.CONCAT(Table_Query_from_OCE_REP4[[#This Row],[FM NAME]],"/",Table_Query_from_OCE_REP4[[#This Row],[TO NAME]])</f>
        <v>VENICE, ITALY/ROME (CIVITAVECCHIA), ITALY</v>
      </c>
      <c r="M787" t="s">
        <v>2764</v>
      </c>
      <c r="N787" t="s">
        <v>2765</v>
      </c>
      <c r="O787" t="s">
        <v>1270</v>
      </c>
    </row>
    <row r="788" spans="1:15" x14ac:dyDescent="0.35">
      <c r="A788" t="s">
        <v>866</v>
      </c>
      <c r="B788" t="s">
        <v>867</v>
      </c>
      <c r="C788" t="s">
        <v>789</v>
      </c>
      <c r="D788" s="17">
        <v>44886</v>
      </c>
      <c r="E788">
        <v>16</v>
      </c>
      <c r="F788" t="s">
        <v>48</v>
      </c>
      <c r="G788" t="str">
        <f>VLOOKUP(Table_Query_from_OCE_REP4[[#This Row],[FMPORT]],Table_Query_from_OCE_REP_1[],2,)</f>
        <v>ROME (CIVITAVECCHIA), ITALY</v>
      </c>
      <c r="H788" t="s">
        <v>48</v>
      </c>
      <c r="I788" t="str">
        <f>VLOOKUP(Table_Query_from_OCE_REP4[[#This Row],[TOPORT]],Table_Query_from_OCE_REP_1[[PCODE]:[PNAME]],2,)</f>
        <v>ROME (CIVITAVECCHIA), ITALY</v>
      </c>
      <c r="J788" t="str">
        <f>_xlfn.CONCAT(Table_Query_from_OCE_REP4[[#This Row],[FMPORT]],"/",Table_Query_from_OCE_REP4[[#This Row],[TOPORT]])</f>
        <v>CIV/CIV</v>
      </c>
      <c r="K788" t="str">
        <f>_xlfn.CONCAT(Table_Query_from_OCE_REP4[[#This Row],[FM NAME]],"/",Table_Query_from_OCE_REP4[[#This Row],[TO NAME]])</f>
        <v>ROME (CIVITAVECCHIA), ITALY/ROME (CIVITAVECCHIA), ITALY</v>
      </c>
      <c r="M788" t="s">
        <v>2995</v>
      </c>
      <c r="N788" t="s">
        <v>2996</v>
      </c>
      <c r="O788" t="s">
        <v>1320</v>
      </c>
    </row>
    <row r="789" spans="1:15" x14ac:dyDescent="0.35">
      <c r="A789" t="s">
        <v>868</v>
      </c>
      <c r="B789" t="s">
        <v>867</v>
      </c>
      <c r="C789" t="s">
        <v>789</v>
      </c>
      <c r="D789" s="17">
        <v>44902</v>
      </c>
      <c r="E789">
        <v>16</v>
      </c>
      <c r="F789" t="s">
        <v>48</v>
      </c>
      <c r="G789" t="str">
        <f>VLOOKUP(Table_Query_from_OCE_REP4[[#This Row],[FMPORT]],Table_Query_from_OCE_REP_1[],2,)</f>
        <v>ROME (CIVITAVECCHIA), ITALY</v>
      </c>
      <c r="H789" t="s">
        <v>26</v>
      </c>
      <c r="I789" t="str">
        <f>VLOOKUP(Table_Query_from_OCE_REP4[[#This Row],[TOPORT]],Table_Query_from_OCE_REP_1[[PCODE]:[PNAME]],2,)</f>
        <v>MIAMI, FLORIDA</v>
      </c>
      <c r="J789" t="str">
        <f>_xlfn.CONCAT(Table_Query_from_OCE_REP4[[#This Row],[FMPORT]],"/",Table_Query_from_OCE_REP4[[#This Row],[TOPORT]])</f>
        <v>CIV/MIA</v>
      </c>
      <c r="K789" t="str">
        <f>_xlfn.CONCAT(Table_Query_from_OCE_REP4[[#This Row],[FM NAME]],"/",Table_Query_from_OCE_REP4[[#This Row],[TO NAME]])</f>
        <v>ROME (CIVITAVECCHIA), ITALY/MIAMI, FLORIDA</v>
      </c>
      <c r="M789" t="s">
        <v>2766</v>
      </c>
      <c r="N789" t="s">
        <v>2767</v>
      </c>
      <c r="O789" t="s">
        <v>1358</v>
      </c>
    </row>
    <row r="790" spans="1:15" x14ac:dyDescent="0.35">
      <c r="A790" t="s">
        <v>869</v>
      </c>
      <c r="B790" t="s">
        <v>870</v>
      </c>
      <c r="C790" t="s">
        <v>789</v>
      </c>
      <c r="D790" s="17">
        <v>44902</v>
      </c>
      <c r="E790">
        <v>16</v>
      </c>
      <c r="F790" t="s">
        <v>26</v>
      </c>
      <c r="G790" t="str">
        <f>VLOOKUP(Table_Query_from_OCE_REP4[[#This Row],[FMPORT]],Table_Query_from_OCE_REP_1[],2,)</f>
        <v>MIAMI, FLORIDA</v>
      </c>
      <c r="H790" t="s">
        <v>26</v>
      </c>
      <c r="I790" t="str">
        <f>VLOOKUP(Table_Query_from_OCE_REP4[[#This Row],[TOPORT]],Table_Query_from_OCE_REP_1[[PCODE]:[PNAME]],2,)</f>
        <v>MIAMI, FLORIDA</v>
      </c>
      <c r="J790" t="str">
        <f>_xlfn.CONCAT(Table_Query_from_OCE_REP4[[#This Row],[FMPORT]],"/",Table_Query_from_OCE_REP4[[#This Row],[TOPORT]])</f>
        <v>MIA/MIA</v>
      </c>
      <c r="K790" t="str">
        <f>_xlfn.CONCAT(Table_Query_from_OCE_REP4[[#This Row],[FM NAME]],"/",Table_Query_from_OCE_REP4[[#This Row],[TO NAME]])</f>
        <v>MIAMI, FLORIDA/MIAMI, FLORIDA</v>
      </c>
      <c r="M790" t="s">
        <v>2768</v>
      </c>
      <c r="N790" t="s">
        <v>2769</v>
      </c>
      <c r="O790" t="s">
        <v>2626</v>
      </c>
    </row>
    <row r="791" spans="1:15" x14ac:dyDescent="0.35">
      <c r="A791" t="s">
        <v>871</v>
      </c>
      <c r="B791" t="s">
        <v>872</v>
      </c>
      <c r="C791" t="s">
        <v>789</v>
      </c>
      <c r="D791" s="17">
        <v>44909</v>
      </c>
      <c r="E791">
        <v>9</v>
      </c>
      <c r="F791" t="s">
        <v>26</v>
      </c>
      <c r="G791" t="str">
        <f>VLOOKUP(Table_Query_from_OCE_REP4[[#This Row],[FMPORT]],Table_Query_from_OCE_REP_1[],2,)</f>
        <v>MIAMI, FLORIDA</v>
      </c>
      <c r="H791" t="s">
        <v>26</v>
      </c>
      <c r="I791" t="str">
        <f>VLOOKUP(Table_Query_from_OCE_REP4[[#This Row],[TOPORT]],Table_Query_from_OCE_REP_1[[PCODE]:[PNAME]],2,)</f>
        <v>MIAMI, FLORIDA</v>
      </c>
      <c r="J791" t="str">
        <f>_xlfn.CONCAT(Table_Query_from_OCE_REP4[[#This Row],[FMPORT]],"/",Table_Query_from_OCE_REP4[[#This Row],[TOPORT]])</f>
        <v>MIA/MIA</v>
      </c>
      <c r="K791" t="str">
        <f>_xlfn.CONCAT(Table_Query_from_OCE_REP4[[#This Row],[FM NAME]],"/",Table_Query_from_OCE_REP4[[#This Row],[TO NAME]])</f>
        <v>MIAMI, FLORIDA/MIAMI, FLORIDA</v>
      </c>
      <c r="M791" t="s">
        <v>300</v>
      </c>
      <c r="N791" t="s">
        <v>2770</v>
      </c>
      <c r="O791" t="s">
        <v>2771</v>
      </c>
    </row>
    <row r="792" spans="1:15" x14ac:dyDescent="0.35">
      <c r="A792" t="s">
        <v>873</v>
      </c>
      <c r="B792" t="s">
        <v>874</v>
      </c>
      <c r="C792" t="s">
        <v>789</v>
      </c>
      <c r="D792" s="17">
        <v>44918</v>
      </c>
      <c r="E792">
        <v>12</v>
      </c>
      <c r="F792" t="s">
        <v>26</v>
      </c>
      <c r="G792" t="str">
        <f>VLOOKUP(Table_Query_from_OCE_REP4[[#This Row],[FMPORT]],Table_Query_from_OCE_REP_1[],2,)</f>
        <v>MIAMI, FLORIDA</v>
      </c>
      <c r="H792" t="s">
        <v>26</v>
      </c>
      <c r="I792" t="str">
        <f>VLOOKUP(Table_Query_from_OCE_REP4[[#This Row],[TOPORT]],Table_Query_from_OCE_REP_1[[PCODE]:[PNAME]],2,)</f>
        <v>MIAMI, FLORIDA</v>
      </c>
      <c r="J792" t="str">
        <f>_xlfn.CONCAT(Table_Query_from_OCE_REP4[[#This Row],[FMPORT]],"/",Table_Query_from_OCE_REP4[[#This Row],[TOPORT]])</f>
        <v>MIA/MIA</v>
      </c>
      <c r="K792" t="str">
        <f>_xlfn.CONCAT(Table_Query_from_OCE_REP4[[#This Row],[FM NAME]],"/",Table_Query_from_OCE_REP4[[#This Row],[TO NAME]])</f>
        <v>MIAMI, FLORIDA/MIAMI, FLORIDA</v>
      </c>
      <c r="M792" t="s">
        <v>2772</v>
      </c>
      <c r="N792" t="s">
        <v>2773</v>
      </c>
      <c r="O792" t="s">
        <v>1575</v>
      </c>
    </row>
    <row r="793" spans="1:15" x14ac:dyDescent="0.35">
      <c r="A793" t="s">
        <v>875</v>
      </c>
      <c r="B793" t="s">
        <v>876</v>
      </c>
      <c r="C793" t="s">
        <v>789</v>
      </c>
      <c r="D793" s="17">
        <v>44930</v>
      </c>
      <c r="E793">
        <v>10</v>
      </c>
      <c r="F793" t="s">
        <v>26</v>
      </c>
      <c r="G793" t="str">
        <f>VLOOKUP(Table_Query_from_OCE_REP4[[#This Row],[FMPORT]],Table_Query_from_OCE_REP_1[],2,)</f>
        <v>MIAMI, FLORIDA</v>
      </c>
      <c r="H793" t="s">
        <v>26</v>
      </c>
      <c r="I793" t="str">
        <f>VLOOKUP(Table_Query_from_OCE_REP4[[#This Row],[TOPORT]],Table_Query_from_OCE_REP_1[[PCODE]:[PNAME]],2,)</f>
        <v>MIAMI, FLORIDA</v>
      </c>
      <c r="J793" t="str">
        <f>_xlfn.CONCAT(Table_Query_from_OCE_REP4[[#This Row],[FMPORT]],"/",Table_Query_from_OCE_REP4[[#This Row],[TOPORT]])</f>
        <v>MIA/MIA</v>
      </c>
      <c r="K793" t="str">
        <f>_xlfn.CONCAT(Table_Query_from_OCE_REP4[[#This Row],[FM NAME]],"/",Table_Query_from_OCE_REP4[[#This Row],[TO NAME]])</f>
        <v>MIAMI, FLORIDA/MIAMI, FLORIDA</v>
      </c>
      <c r="M793" t="s">
        <v>2774</v>
      </c>
      <c r="N793" t="s">
        <v>2997</v>
      </c>
      <c r="O793" t="s">
        <v>1300</v>
      </c>
    </row>
    <row r="794" spans="1:15" x14ac:dyDescent="0.35">
      <c r="A794" t="s">
        <v>877</v>
      </c>
      <c r="B794" t="s">
        <v>878</v>
      </c>
      <c r="C794" t="s">
        <v>789</v>
      </c>
      <c r="D794" s="17">
        <v>44930</v>
      </c>
      <c r="E794">
        <v>77</v>
      </c>
      <c r="F794" t="s">
        <v>26</v>
      </c>
      <c r="G794" t="str">
        <f>VLOOKUP(Table_Query_from_OCE_REP4[[#This Row],[FMPORT]],Table_Query_from_OCE_REP_1[],2,)</f>
        <v>MIAMI, FLORIDA</v>
      </c>
      <c r="H794" t="s">
        <v>26</v>
      </c>
      <c r="I794" t="str">
        <f>VLOOKUP(Table_Query_from_OCE_REP4[[#This Row],[TOPORT]],Table_Query_from_OCE_REP_1[[PCODE]:[PNAME]],2,)</f>
        <v>MIAMI, FLORIDA</v>
      </c>
      <c r="J794" t="str">
        <f>_xlfn.CONCAT(Table_Query_from_OCE_REP4[[#This Row],[FMPORT]],"/",Table_Query_from_OCE_REP4[[#This Row],[TOPORT]])</f>
        <v>MIA/MIA</v>
      </c>
      <c r="K794" t="str">
        <f>_xlfn.CONCAT(Table_Query_from_OCE_REP4[[#This Row],[FM NAME]],"/",Table_Query_from_OCE_REP4[[#This Row],[TO NAME]])</f>
        <v>MIAMI, FLORIDA/MIAMI, FLORIDA</v>
      </c>
      <c r="M794" t="s">
        <v>40</v>
      </c>
      <c r="N794" t="s">
        <v>2775</v>
      </c>
      <c r="O794" t="s">
        <v>28</v>
      </c>
    </row>
    <row r="795" spans="1:15" x14ac:dyDescent="0.35">
      <c r="A795" t="s">
        <v>879</v>
      </c>
      <c r="B795" t="s">
        <v>876</v>
      </c>
      <c r="C795" t="s">
        <v>789</v>
      </c>
      <c r="D795" s="17">
        <v>44940</v>
      </c>
      <c r="E795">
        <v>10</v>
      </c>
      <c r="F795" t="s">
        <v>26</v>
      </c>
      <c r="G795" t="str">
        <f>VLOOKUP(Table_Query_from_OCE_REP4[[#This Row],[FMPORT]],Table_Query_from_OCE_REP_1[],2,)</f>
        <v>MIAMI, FLORIDA</v>
      </c>
      <c r="H795" t="s">
        <v>26</v>
      </c>
      <c r="I795" t="str">
        <f>VLOOKUP(Table_Query_from_OCE_REP4[[#This Row],[TOPORT]],Table_Query_from_OCE_REP_1[[PCODE]:[PNAME]],2,)</f>
        <v>MIAMI, FLORIDA</v>
      </c>
      <c r="J795" t="str">
        <f>_xlfn.CONCAT(Table_Query_from_OCE_REP4[[#This Row],[FMPORT]],"/",Table_Query_from_OCE_REP4[[#This Row],[TOPORT]])</f>
        <v>MIA/MIA</v>
      </c>
      <c r="K795" t="str">
        <f>_xlfn.CONCAT(Table_Query_from_OCE_REP4[[#This Row],[FM NAME]],"/",Table_Query_from_OCE_REP4[[#This Row],[TO NAME]])</f>
        <v>MIAMI, FLORIDA/MIAMI, FLORIDA</v>
      </c>
      <c r="M795" t="s">
        <v>2776</v>
      </c>
      <c r="N795" t="s">
        <v>2777</v>
      </c>
      <c r="O795" t="s">
        <v>1379</v>
      </c>
    </row>
    <row r="796" spans="1:15" x14ac:dyDescent="0.35">
      <c r="A796" t="s">
        <v>880</v>
      </c>
      <c r="B796" t="s">
        <v>881</v>
      </c>
      <c r="C796" t="s">
        <v>789</v>
      </c>
      <c r="D796" s="17">
        <v>44940</v>
      </c>
      <c r="E796">
        <v>17</v>
      </c>
      <c r="F796" t="s">
        <v>26</v>
      </c>
      <c r="G796" t="str">
        <f>VLOOKUP(Table_Query_from_OCE_REP4[[#This Row],[FMPORT]],Table_Query_from_OCE_REP_1[],2,)</f>
        <v>MIAMI, FLORIDA</v>
      </c>
      <c r="H796" t="s">
        <v>26</v>
      </c>
      <c r="I796" t="str">
        <f>VLOOKUP(Table_Query_from_OCE_REP4[[#This Row],[TOPORT]],Table_Query_from_OCE_REP_1[[PCODE]:[PNAME]],2,)</f>
        <v>MIAMI, FLORIDA</v>
      </c>
      <c r="J796" t="str">
        <f>_xlfn.CONCAT(Table_Query_from_OCE_REP4[[#This Row],[FMPORT]],"/",Table_Query_from_OCE_REP4[[#This Row],[TOPORT]])</f>
        <v>MIA/MIA</v>
      </c>
      <c r="K796" t="str">
        <f>_xlfn.CONCAT(Table_Query_from_OCE_REP4[[#This Row],[FM NAME]],"/",Table_Query_from_OCE_REP4[[#This Row],[TO NAME]])</f>
        <v>MIAMI, FLORIDA/MIAMI, FLORIDA</v>
      </c>
      <c r="M796" t="s">
        <v>2778</v>
      </c>
      <c r="N796" t="s">
        <v>2779</v>
      </c>
      <c r="O796" t="s">
        <v>1259</v>
      </c>
    </row>
    <row r="797" spans="1:15" x14ac:dyDescent="0.35">
      <c r="A797" t="s">
        <v>882</v>
      </c>
      <c r="B797" t="s">
        <v>201</v>
      </c>
      <c r="C797" t="s">
        <v>789</v>
      </c>
      <c r="D797" s="17">
        <v>44950</v>
      </c>
      <c r="E797">
        <v>7</v>
      </c>
      <c r="F797" t="s">
        <v>26</v>
      </c>
      <c r="G797" t="str">
        <f>VLOOKUP(Table_Query_from_OCE_REP4[[#This Row],[FMPORT]],Table_Query_from_OCE_REP_1[],2,)</f>
        <v>MIAMI, FLORIDA</v>
      </c>
      <c r="H797" t="s">
        <v>26</v>
      </c>
      <c r="I797" t="str">
        <f>VLOOKUP(Table_Query_from_OCE_REP4[[#This Row],[TOPORT]],Table_Query_from_OCE_REP_1[[PCODE]:[PNAME]],2,)</f>
        <v>MIAMI, FLORIDA</v>
      </c>
      <c r="J797" t="str">
        <f>_xlfn.CONCAT(Table_Query_from_OCE_REP4[[#This Row],[FMPORT]],"/",Table_Query_from_OCE_REP4[[#This Row],[TOPORT]])</f>
        <v>MIA/MIA</v>
      </c>
      <c r="K797" t="str">
        <f>_xlfn.CONCAT(Table_Query_from_OCE_REP4[[#This Row],[FM NAME]],"/",Table_Query_from_OCE_REP4[[#This Row],[TO NAME]])</f>
        <v>MIAMI, FLORIDA/MIAMI, FLORIDA</v>
      </c>
      <c r="M797" t="s">
        <v>2998</v>
      </c>
      <c r="N797" t="s">
        <v>2999</v>
      </c>
      <c r="O797" t="s">
        <v>1753</v>
      </c>
    </row>
    <row r="798" spans="1:15" x14ac:dyDescent="0.35">
      <c r="A798" t="s">
        <v>883</v>
      </c>
      <c r="B798" t="s">
        <v>884</v>
      </c>
      <c r="C798" t="s">
        <v>789</v>
      </c>
      <c r="D798" s="17">
        <v>44950</v>
      </c>
      <c r="E798">
        <v>17</v>
      </c>
      <c r="F798" t="s">
        <v>26</v>
      </c>
      <c r="G798" t="str">
        <f>VLOOKUP(Table_Query_from_OCE_REP4[[#This Row],[FMPORT]],Table_Query_from_OCE_REP_1[],2,)</f>
        <v>MIAMI, FLORIDA</v>
      </c>
      <c r="H798" t="s">
        <v>26</v>
      </c>
      <c r="I798" t="str">
        <f>VLOOKUP(Table_Query_from_OCE_REP4[[#This Row],[TOPORT]],Table_Query_from_OCE_REP_1[[PCODE]:[PNAME]],2,)</f>
        <v>MIAMI, FLORIDA</v>
      </c>
      <c r="J798" t="str">
        <f>_xlfn.CONCAT(Table_Query_from_OCE_REP4[[#This Row],[FMPORT]],"/",Table_Query_from_OCE_REP4[[#This Row],[TOPORT]])</f>
        <v>MIA/MIA</v>
      </c>
      <c r="K798" t="str">
        <f>_xlfn.CONCAT(Table_Query_from_OCE_REP4[[#This Row],[FM NAME]],"/",Table_Query_from_OCE_REP4[[#This Row],[TO NAME]])</f>
        <v>MIAMI, FLORIDA/MIAMI, FLORIDA</v>
      </c>
      <c r="M798" t="s">
        <v>3000</v>
      </c>
      <c r="N798" t="s">
        <v>3001</v>
      </c>
      <c r="O798" t="s">
        <v>1300</v>
      </c>
    </row>
    <row r="799" spans="1:15" x14ac:dyDescent="0.35">
      <c r="A799" t="s">
        <v>885</v>
      </c>
      <c r="B799" t="s">
        <v>876</v>
      </c>
      <c r="C799" t="s">
        <v>789</v>
      </c>
      <c r="D799" s="17">
        <v>44957</v>
      </c>
      <c r="E799">
        <v>10</v>
      </c>
      <c r="F799" t="s">
        <v>26</v>
      </c>
      <c r="G799" t="str">
        <f>VLOOKUP(Table_Query_from_OCE_REP4[[#This Row],[FMPORT]],Table_Query_from_OCE_REP_1[],2,)</f>
        <v>MIAMI, FLORIDA</v>
      </c>
      <c r="H799" t="s">
        <v>26</v>
      </c>
      <c r="I799" t="str">
        <f>VLOOKUP(Table_Query_from_OCE_REP4[[#This Row],[TOPORT]],Table_Query_from_OCE_REP_1[[PCODE]:[PNAME]],2,)</f>
        <v>MIAMI, FLORIDA</v>
      </c>
      <c r="J799" t="str">
        <f>_xlfn.CONCAT(Table_Query_from_OCE_REP4[[#This Row],[FMPORT]],"/",Table_Query_from_OCE_REP4[[#This Row],[TOPORT]])</f>
        <v>MIA/MIA</v>
      </c>
      <c r="K799" t="str">
        <f>_xlfn.CONCAT(Table_Query_from_OCE_REP4[[#This Row],[FM NAME]],"/",Table_Query_from_OCE_REP4[[#This Row],[TO NAME]])</f>
        <v>MIAMI, FLORIDA/MIAMI, FLORIDA</v>
      </c>
      <c r="M799" t="s">
        <v>2780</v>
      </c>
      <c r="N799" t="s">
        <v>2781</v>
      </c>
      <c r="O799" t="s">
        <v>2782</v>
      </c>
    </row>
    <row r="800" spans="1:15" x14ac:dyDescent="0.35">
      <c r="A800" t="s">
        <v>886</v>
      </c>
      <c r="B800" t="s">
        <v>876</v>
      </c>
      <c r="C800" t="s">
        <v>789</v>
      </c>
      <c r="D800" s="17">
        <v>44967</v>
      </c>
      <c r="E800">
        <v>10</v>
      </c>
      <c r="F800" t="s">
        <v>26</v>
      </c>
      <c r="G800" t="str">
        <f>VLOOKUP(Table_Query_from_OCE_REP4[[#This Row],[FMPORT]],Table_Query_from_OCE_REP_1[],2,)</f>
        <v>MIAMI, FLORIDA</v>
      </c>
      <c r="H800" t="s">
        <v>26</v>
      </c>
      <c r="I800" t="str">
        <f>VLOOKUP(Table_Query_from_OCE_REP4[[#This Row],[TOPORT]],Table_Query_from_OCE_REP_1[[PCODE]:[PNAME]],2,)</f>
        <v>MIAMI, FLORIDA</v>
      </c>
      <c r="J800" t="str">
        <f>_xlfn.CONCAT(Table_Query_from_OCE_REP4[[#This Row],[FMPORT]],"/",Table_Query_from_OCE_REP4[[#This Row],[TOPORT]])</f>
        <v>MIA/MIA</v>
      </c>
      <c r="K800" t="str">
        <f>_xlfn.CONCAT(Table_Query_from_OCE_REP4[[#This Row],[FM NAME]],"/",Table_Query_from_OCE_REP4[[#This Row],[TO NAME]])</f>
        <v>MIAMI, FLORIDA/MIAMI, FLORIDA</v>
      </c>
      <c r="M800" t="s">
        <v>2783</v>
      </c>
      <c r="N800" t="s">
        <v>2784</v>
      </c>
      <c r="O800" t="s">
        <v>1300</v>
      </c>
    </row>
    <row r="801" spans="1:15" x14ac:dyDescent="0.35">
      <c r="A801" t="s">
        <v>887</v>
      </c>
      <c r="B801" t="s">
        <v>888</v>
      </c>
      <c r="C801" t="s">
        <v>789</v>
      </c>
      <c r="D801" s="17">
        <v>44967</v>
      </c>
      <c r="E801">
        <v>20</v>
      </c>
      <c r="F801" t="s">
        <v>26</v>
      </c>
      <c r="G801" t="str">
        <f>VLOOKUP(Table_Query_from_OCE_REP4[[#This Row],[FMPORT]],Table_Query_from_OCE_REP_1[],2,)</f>
        <v>MIAMI, FLORIDA</v>
      </c>
      <c r="H801" t="s">
        <v>26</v>
      </c>
      <c r="I801" t="str">
        <f>VLOOKUP(Table_Query_from_OCE_REP4[[#This Row],[TOPORT]],Table_Query_from_OCE_REP_1[[PCODE]:[PNAME]],2,)</f>
        <v>MIAMI, FLORIDA</v>
      </c>
      <c r="J801" t="str">
        <f>_xlfn.CONCAT(Table_Query_from_OCE_REP4[[#This Row],[FMPORT]],"/",Table_Query_from_OCE_REP4[[#This Row],[TOPORT]])</f>
        <v>MIA/MIA</v>
      </c>
      <c r="K801" t="str">
        <f>_xlfn.CONCAT(Table_Query_from_OCE_REP4[[#This Row],[FM NAME]],"/",Table_Query_from_OCE_REP4[[#This Row],[TO NAME]])</f>
        <v>MIAMI, FLORIDA/MIAMI, FLORIDA</v>
      </c>
      <c r="M801" t="s">
        <v>2785</v>
      </c>
      <c r="N801" t="s">
        <v>2786</v>
      </c>
      <c r="O801" t="s">
        <v>1252</v>
      </c>
    </row>
    <row r="802" spans="1:15" x14ac:dyDescent="0.35">
      <c r="A802" t="s">
        <v>889</v>
      </c>
      <c r="B802" t="s">
        <v>890</v>
      </c>
      <c r="C802" t="s">
        <v>789</v>
      </c>
      <c r="D802" s="17">
        <v>44977</v>
      </c>
      <c r="E802">
        <v>10</v>
      </c>
      <c r="F802" t="s">
        <v>26</v>
      </c>
      <c r="G802" t="str">
        <f>VLOOKUP(Table_Query_from_OCE_REP4[[#This Row],[FMPORT]],Table_Query_from_OCE_REP_1[],2,)</f>
        <v>MIAMI, FLORIDA</v>
      </c>
      <c r="H802" t="s">
        <v>26</v>
      </c>
      <c r="I802" t="str">
        <f>VLOOKUP(Table_Query_from_OCE_REP4[[#This Row],[TOPORT]],Table_Query_from_OCE_REP_1[[PCODE]:[PNAME]],2,)</f>
        <v>MIAMI, FLORIDA</v>
      </c>
      <c r="J802" t="str">
        <f>_xlfn.CONCAT(Table_Query_from_OCE_REP4[[#This Row],[FMPORT]],"/",Table_Query_from_OCE_REP4[[#This Row],[TOPORT]])</f>
        <v>MIA/MIA</v>
      </c>
      <c r="K802" t="str">
        <f>_xlfn.CONCAT(Table_Query_from_OCE_REP4[[#This Row],[FM NAME]],"/",Table_Query_from_OCE_REP4[[#This Row],[TO NAME]])</f>
        <v>MIAMI, FLORIDA/MIAMI, FLORIDA</v>
      </c>
      <c r="M802" t="s">
        <v>445</v>
      </c>
      <c r="N802" t="s">
        <v>2787</v>
      </c>
      <c r="O802" t="s">
        <v>1270</v>
      </c>
    </row>
    <row r="803" spans="1:15" x14ac:dyDescent="0.35">
      <c r="A803" t="s">
        <v>891</v>
      </c>
      <c r="B803" t="s">
        <v>892</v>
      </c>
      <c r="C803" t="s">
        <v>789</v>
      </c>
      <c r="D803" s="17">
        <v>44977</v>
      </c>
      <c r="E803">
        <v>20</v>
      </c>
      <c r="F803" t="s">
        <v>26</v>
      </c>
      <c r="G803" t="str">
        <f>VLOOKUP(Table_Query_from_OCE_REP4[[#This Row],[FMPORT]],Table_Query_from_OCE_REP_1[],2,)</f>
        <v>MIAMI, FLORIDA</v>
      </c>
      <c r="H803" t="s">
        <v>26</v>
      </c>
      <c r="I803" t="str">
        <f>VLOOKUP(Table_Query_from_OCE_REP4[[#This Row],[TOPORT]],Table_Query_from_OCE_REP_1[[PCODE]:[PNAME]],2,)</f>
        <v>MIAMI, FLORIDA</v>
      </c>
      <c r="J803" t="str">
        <f>_xlfn.CONCAT(Table_Query_from_OCE_REP4[[#This Row],[FMPORT]],"/",Table_Query_from_OCE_REP4[[#This Row],[TOPORT]])</f>
        <v>MIA/MIA</v>
      </c>
      <c r="K803" t="str">
        <f>_xlfn.CONCAT(Table_Query_from_OCE_REP4[[#This Row],[FM NAME]],"/",Table_Query_from_OCE_REP4[[#This Row],[TO NAME]])</f>
        <v>MIAMI, FLORIDA/MIAMI, FLORIDA</v>
      </c>
      <c r="M803" t="s">
        <v>2788</v>
      </c>
      <c r="N803" t="s">
        <v>2789</v>
      </c>
      <c r="O803" t="s">
        <v>2790</v>
      </c>
    </row>
    <row r="804" spans="1:15" x14ac:dyDescent="0.35">
      <c r="A804" t="s">
        <v>893</v>
      </c>
      <c r="B804" t="s">
        <v>876</v>
      </c>
      <c r="C804" t="s">
        <v>789</v>
      </c>
      <c r="D804" s="17">
        <v>44987</v>
      </c>
      <c r="E804">
        <v>10</v>
      </c>
      <c r="F804" t="s">
        <v>26</v>
      </c>
      <c r="G804" t="str">
        <f>VLOOKUP(Table_Query_from_OCE_REP4[[#This Row],[FMPORT]],Table_Query_from_OCE_REP_1[],2,)</f>
        <v>MIAMI, FLORIDA</v>
      </c>
      <c r="H804" t="s">
        <v>26</v>
      </c>
      <c r="I804" t="str">
        <f>VLOOKUP(Table_Query_from_OCE_REP4[[#This Row],[TOPORT]],Table_Query_from_OCE_REP_1[[PCODE]:[PNAME]],2,)</f>
        <v>MIAMI, FLORIDA</v>
      </c>
      <c r="J804" t="str">
        <f>_xlfn.CONCAT(Table_Query_from_OCE_REP4[[#This Row],[FMPORT]],"/",Table_Query_from_OCE_REP4[[#This Row],[TOPORT]])</f>
        <v>MIA/MIA</v>
      </c>
      <c r="K804" t="str">
        <f>_xlfn.CONCAT(Table_Query_from_OCE_REP4[[#This Row],[FM NAME]],"/",Table_Query_from_OCE_REP4[[#This Row],[TO NAME]])</f>
        <v>MIAMI, FLORIDA/MIAMI, FLORIDA</v>
      </c>
      <c r="M804" t="s">
        <v>2791</v>
      </c>
      <c r="N804" t="s">
        <v>2792</v>
      </c>
      <c r="O804" t="s">
        <v>1311</v>
      </c>
    </row>
    <row r="805" spans="1:15" x14ac:dyDescent="0.35">
      <c r="A805" t="s">
        <v>894</v>
      </c>
      <c r="B805" t="s">
        <v>895</v>
      </c>
      <c r="C805" t="s">
        <v>789</v>
      </c>
      <c r="D805" s="17">
        <v>44987</v>
      </c>
      <c r="E805">
        <v>20</v>
      </c>
      <c r="F805" t="s">
        <v>26</v>
      </c>
      <c r="G805" t="str">
        <f>VLOOKUP(Table_Query_from_OCE_REP4[[#This Row],[FMPORT]],Table_Query_from_OCE_REP_1[],2,)</f>
        <v>MIAMI, FLORIDA</v>
      </c>
      <c r="H805" t="s">
        <v>26</v>
      </c>
      <c r="I805" t="str">
        <f>VLOOKUP(Table_Query_from_OCE_REP4[[#This Row],[TOPORT]],Table_Query_from_OCE_REP_1[[PCODE]:[PNAME]],2,)</f>
        <v>MIAMI, FLORIDA</v>
      </c>
      <c r="J805" t="str">
        <f>_xlfn.CONCAT(Table_Query_from_OCE_REP4[[#This Row],[FMPORT]],"/",Table_Query_from_OCE_REP4[[#This Row],[TOPORT]])</f>
        <v>MIA/MIA</v>
      </c>
      <c r="K805" t="str">
        <f>_xlfn.CONCAT(Table_Query_from_OCE_REP4[[#This Row],[FM NAME]],"/",Table_Query_from_OCE_REP4[[#This Row],[TO NAME]])</f>
        <v>MIAMI, FLORIDA/MIAMI, FLORIDA</v>
      </c>
      <c r="M805" t="s">
        <v>2793</v>
      </c>
      <c r="N805" t="s">
        <v>2794</v>
      </c>
      <c r="O805" t="s">
        <v>1358</v>
      </c>
    </row>
    <row r="806" spans="1:15" x14ac:dyDescent="0.35">
      <c r="A806" t="s">
        <v>896</v>
      </c>
      <c r="B806" t="s">
        <v>897</v>
      </c>
      <c r="C806" t="s">
        <v>789</v>
      </c>
      <c r="D806" s="17">
        <v>44997</v>
      </c>
      <c r="E806">
        <v>10</v>
      </c>
      <c r="F806" t="s">
        <v>26</v>
      </c>
      <c r="G806" t="str">
        <f>VLOOKUP(Table_Query_from_OCE_REP4[[#This Row],[FMPORT]],Table_Query_from_OCE_REP_1[],2,)</f>
        <v>MIAMI, FLORIDA</v>
      </c>
      <c r="H806" t="s">
        <v>26</v>
      </c>
      <c r="I806" t="str">
        <f>VLOOKUP(Table_Query_from_OCE_REP4[[#This Row],[TOPORT]],Table_Query_from_OCE_REP_1[[PCODE]:[PNAME]],2,)</f>
        <v>MIAMI, FLORIDA</v>
      </c>
      <c r="J806" t="str">
        <f>_xlfn.CONCAT(Table_Query_from_OCE_REP4[[#This Row],[FMPORT]],"/",Table_Query_from_OCE_REP4[[#This Row],[TOPORT]])</f>
        <v>MIA/MIA</v>
      </c>
      <c r="K806" t="str">
        <f>_xlfn.CONCAT(Table_Query_from_OCE_REP4[[#This Row],[FM NAME]],"/",Table_Query_from_OCE_REP4[[#This Row],[TO NAME]])</f>
        <v>MIAMI, FLORIDA/MIAMI, FLORIDA</v>
      </c>
      <c r="M806" t="s">
        <v>2795</v>
      </c>
      <c r="N806" t="s">
        <v>2796</v>
      </c>
      <c r="O806" t="s">
        <v>1270</v>
      </c>
    </row>
    <row r="807" spans="1:15" x14ac:dyDescent="0.35">
      <c r="A807" t="s">
        <v>898</v>
      </c>
      <c r="B807" t="s">
        <v>899</v>
      </c>
      <c r="C807" t="s">
        <v>789</v>
      </c>
      <c r="D807" s="17">
        <v>45007</v>
      </c>
      <c r="E807">
        <v>16</v>
      </c>
      <c r="F807" t="s">
        <v>26</v>
      </c>
      <c r="G807" t="str">
        <f>VLOOKUP(Table_Query_from_OCE_REP4[[#This Row],[FMPORT]],Table_Query_from_OCE_REP_1[],2,)</f>
        <v>MIAMI, FLORIDA</v>
      </c>
      <c r="H807" t="s">
        <v>48</v>
      </c>
      <c r="I807" t="str">
        <f>VLOOKUP(Table_Query_from_OCE_REP4[[#This Row],[TOPORT]],Table_Query_from_OCE_REP_1[[PCODE]:[PNAME]],2,)</f>
        <v>ROME (CIVITAVECCHIA), ITALY</v>
      </c>
      <c r="J807" t="str">
        <f>_xlfn.CONCAT(Table_Query_from_OCE_REP4[[#This Row],[FMPORT]],"/",Table_Query_from_OCE_REP4[[#This Row],[TOPORT]])</f>
        <v>MIA/CIV</v>
      </c>
      <c r="K807" t="str">
        <f>_xlfn.CONCAT(Table_Query_from_OCE_REP4[[#This Row],[FM NAME]],"/",Table_Query_from_OCE_REP4[[#This Row],[TO NAME]])</f>
        <v>MIAMI, FLORIDA/ROME (CIVITAVECCHIA), ITALY</v>
      </c>
      <c r="M807" t="s">
        <v>2797</v>
      </c>
      <c r="N807" t="s">
        <v>2798</v>
      </c>
      <c r="O807" t="s">
        <v>1358</v>
      </c>
    </row>
    <row r="808" spans="1:15" x14ac:dyDescent="0.35">
      <c r="A808" t="s">
        <v>900</v>
      </c>
      <c r="B808" t="s">
        <v>901</v>
      </c>
      <c r="C808" t="s">
        <v>789</v>
      </c>
      <c r="D808" s="17">
        <v>45007</v>
      </c>
      <c r="E808">
        <v>23</v>
      </c>
      <c r="F808" t="s">
        <v>26</v>
      </c>
      <c r="G808" t="str">
        <f>VLOOKUP(Table_Query_from_OCE_REP4[[#This Row],[FMPORT]],Table_Query_from_OCE_REP_1[],2,)</f>
        <v>MIAMI, FLORIDA</v>
      </c>
      <c r="H808" t="s">
        <v>88</v>
      </c>
      <c r="I808" t="str">
        <f>VLOOKUP(Table_Query_from_OCE_REP4[[#This Row],[TOPORT]],Table_Query_from_OCE_REP_1[[PCODE]:[PNAME]],2,)</f>
        <v>TRIESTE, ITALY</v>
      </c>
      <c r="J808" t="str">
        <f>_xlfn.CONCAT(Table_Query_from_OCE_REP4[[#This Row],[FMPORT]],"/",Table_Query_from_OCE_REP4[[#This Row],[TOPORT]])</f>
        <v>MIA/TRS</v>
      </c>
      <c r="K808" t="str">
        <f>_xlfn.CONCAT(Table_Query_from_OCE_REP4[[#This Row],[FM NAME]],"/",Table_Query_from_OCE_REP4[[#This Row],[TO NAME]])</f>
        <v>MIAMI, FLORIDA/TRIESTE, ITALY</v>
      </c>
      <c r="M808" t="s">
        <v>2799</v>
      </c>
      <c r="N808" t="s">
        <v>2800</v>
      </c>
      <c r="O808" t="s">
        <v>1379</v>
      </c>
    </row>
    <row r="809" spans="1:15" x14ac:dyDescent="0.35">
      <c r="A809" t="s">
        <v>902</v>
      </c>
      <c r="B809" t="s">
        <v>903</v>
      </c>
      <c r="C809" t="s">
        <v>789</v>
      </c>
      <c r="D809" s="17">
        <v>45023</v>
      </c>
      <c r="E809">
        <v>7</v>
      </c>
      <c r="F809" t="s">
        <v>48</v>
      </c>
      <c r="G809" t="str">
        <f>VLOOKUP(Table_Query_from_OCE_REP4[[#This Row],[FMPORT]],Table_Query_from_OCE_REP_1[],2,)</f>
        <v>ROME (CIVITAVECCHIA), ITALY</v>
      </c>
      <c r="H809" t="s">
        <v>88</v>
      </c>
      <c r="I809" t="str">
        <f>VLOOKUP(Table_Query_from_OCE_REP4[[#This Row],[TOPORT]],Table_Query_from_OCE_REP_1[[PCODE]:[PNAME]],2,)</f>
        <v>TRIESTE, ITALY</v>
      </c>
      <c r="J809" t="str">
        <f>_xlfn.CONCAT(Table_Query_from_OCE_REP4[[#This Row],[FMPORT]],"/",Table_Query_from_OCE_REP4[[#This Row],[TOPORT]])</f>
        <v>CIV/TRS</v>
      </c>
      <c r="K809" t="str">
        <f>_xlfn.CONCAT(Table_Query_from_OCE_REP4[[#This Row],[FM NAME]],"/",Table_Query_from_OCE_REP4[[#This Row],[TO NAME]])</f>
        <v>ROME (CIVITAVECCHIA), ITALY/TRIESTE, ITALY</v>
      </c>
      <c r="M809" t="s">
        <v>38</v>
      </c>
      <c r="N809" t="s">
        <v>2801</v>
      </c>
      <c r="O809" t="s">
        <v>1575</v>
      </c>
    </row>
    <row r="810" spans="1:15" x14ac:dyDescent="0.35">
      <c r="A810" t="s">
        <v>904</v>
      </c>
      <c r="B810" t="s">
        <v>905</v>
      </c>
      <c r="C810" t="s">
        <v>789</v>
      </c>
      <c r="D810" s="17">
        <v>45030</v>
      </c>
      <c r="E810">
        <v>10</v>
      </c>
      <c r="F810" t="s">
        <v>88</v>
      </c>
      <c r="G810" t="str">
        <f>VLOOKUP(Table_Query_from_OCE_REP4[[#This Row],[FMPORT]],Table_Query_from_OCE_REP_1[],2,)</f>
        <v>TRIESTE, ITALY</v>
      </c>
      <c r="H810" t="s">
        <v>49</v>
      </c>
      <c r="I810" t="str">
        <f>VLOOKUP(Table_Query_from_OCE_REP4[[#This Row],[TOPORT]],Table_Query_from_OCE_REP_1[[PCODE]:[PNAME]],2,)</f>
        <v>BARCELONA, SPAIN</v>
      </c>
      <c r="J810" t="str">
        <f>_xlfn.CONCAT(Table_Query_from_OCE_REP4[[#This Row],[FMPORT]],"/",Table_Query_from_OCE_REP4[[#This Row],[TOPORT]])</f>
        <v>TRS/BCN</v>
      </c>
      <c r="K810" t="str">
        <f>_xlfn.CONCAT(Table_Query_from_OCE_REP4[[#This Row],[FM NAME]],"/",Table_Query_from_OCE_REP4[[#This Row],[TO NAME]])</f>
        <v>TRIESTE, ITALY/BARCELONA, SPAIN</v>
      </c>
      <c r="M810" t="s">
        <v>2802</v>
      </c>
      <c r="N810" t="s">
        <v>2803</v>
      </c>
      <c r="O810" t="s">
        <v>1259</v>
      </c>
    </row>
    <row r="811" spans="1:15" x14ac:dyDescent="0.35">
      <c r="A811" t="s">
        <v>906</v>
      </c>
      <c r="B811" t="s">
        <v>907</v>
      </c>
      <c r="C811" t="s">
        <v>789</v>
      </c>
      <c r="D811" s="17">
        <v>45040</v>
      </c>
      <c r="E811">
        <v>10</v>
      </c>
      <c r="F811" t="s">
        <v>49</v>
      </c>
      <c r="G811" t="str">
        <f>VLOOKUP(Table_Query_from_OCE_REP4[[#This Row],[FMPORT]],Table_Query_from_OCE_REP_1[],2,)</f>
        <v>BARCELONA, SPAIN</v>
      </c>
      <c r="H811" t="s">
        <v>48</v>
      </c>
      <c r="I811" t="str">
        <f>VLOOKUP(Table_Query_from_OCE_REP4[[#This Row],[TOPORT]],Table_Query_from_OCE_REP_1[[PCODE]:[PNAME]],2,)</f>
        <v>ROME (CIVITAVECCHIA), ITALY</v>
      </c>
      <c r="J811" t="str">
        <f>_xlfn.CONCAT(Table_Query_from_OCE_REP4[[#This Row],[FMPORT]],"/",Table_Query_from_OCE_REP4[[#This Row],[TOPORT]])</f>
        <v>BCN/CIV</v>
      </c>
      <c r="K811" t="str">
        <f>_xlfn.CONCAT(Table_Query_from_OCE_REP4[[#This Row],[FM NAME]],"/",Table_Query_from_OCE_REP4[[#This Row],[TO NAME]])</f>
        <v>BARCELONA, SPAIN/ROME (CIVITAVECCHIA), ITALY</v>
      </c>
      <c r="M811" t="s">
        <v>2804</v>
      </c>
      <c r="N811" t="s">
        <v>2805</v>
      </c>
      <c r="O811" t="s">
        <v>1433</v>
      </c>
    </row>
    <row r="812" spans="1:15" x14ac:dyDescent="0.35">
      <c r="A812" t="s">
        <v>908</v>
      </c>
      <c r="B812" t="s">
        <v>909</v>
      </c>
      <c r="C812" t="s">
        <v>789</v>
      </c>
      <c r="D812" s="17">
        <v>45040</v>
      </c>
      <c r="E812">
        <v>17</v>
      </c>
      <c r="F812" t="s">
        <v>49</v>
      </c>
      <c r="G812" t="str">
        <f>VLOOKUP(Table_Query_from_OCE_REP4[[#This Row],[FMPORT]],Table_Query_from_OCE_REP_1[],2,)</f>
        <v>BARCELONA, SPAIN</v>
      </c>
      <c r="H812" t="s">
        <v>47</v>
      </c>
      <c r="I812" t="str">
        <f>VLOOKUP(Table_Query_from_OCE_REP4[[#This Row],[TOPORT]],Table_Query_from_OCE_REP_1[[PCODE]:[PNAME]],2,)</f>
        <v>ATHENS (PIRAEUS), GREECE</v>
      </c>
      <c r="J812" t="str">
        <f>_xlfn.CONCAT(Table_Query_from_OCE_REP4[[#This Row],[FMPORT]],"/",Table_Query_from_OCE_REP4[[#This Row],[TOPORT]])</f>
        <v>BCN/PIR</v>
      </c>
      <c r="K812" t="str">
        <f>_xlfn.CONCAT(Table_Query_from_OCE_REP4[[#This Row],[FM NAME]],"/",Table_Query_from_OCE_REP4[[#This Row],[TO NAME]])</f>
        <v>BARCELONA, SPAIN/ATHENS (PIRAEUS), GREECE</v>
      </c>
      <c r="M812" t="s">
        <v>2806</v>
      </c>
      <c r="N812" t="s">
        <v>2807</v>
      </c>
      <c r="O812" t="s">
        <v>28</v>
      </c>
    </row>
    <row r="813" spans="1:15" x14ac:dyDescent="0.35">
      <c r="A813" t="s">
        <v>910</v>
      </c>
      <c r="B813" t="s">
        <v>911</v>
      </c>
      <c r="C813" t="s">
        <v>789</v>
      </c>
      <c r="D813" s="17">
        <v>45050</v>
      </c>
      <c r="E813">
        <v>7</v>
      </c>
      <c r="F813" t="s">
        <v>48</v>
      </c>
      <c r="G813" t="str">
        <f>VLOOKUP(Table_Query_from_OCE_REP4[[#This Row],[FMPORT]],Table_Query_from_OCE_REP_1[],2,)</f>
        <v>ROME (CIVITAVECCHIA), ITALY</v>
      </c>
      <c r="H813" t="s">
        <v>47</v>
      </c>
      <c r="I813" t="str">
        <f>VLOOKUP(Table_Query_from_OCE_REP4[[#This Row],[TOPORT]],Table_Query_from_OCE_REP_1[[PCODE]:[PNAME]],2,)</f>
        <v>ATHENS (PIRAEUS), GREECE</v>
      </c>
      <c r="J813" t="str">
        <f>_xlfn.CONCAT(Table_Query_from_OCE_REP4[[#This Row],[FMPORT]],"/",Table_Query_from_OCE_REP4[[#This Row],[TOPORT]])</f>
        <v>CIV/PIR</v>
      </c>
      <c r="K813" t="str">
        <f>_xlfn.CONCAT(Table_Query_from_OCE_REP4[[#This Row],[FM NAME]],"/",Table_Query_from_OCE_REP4[[#This Row],[TO NAME]])</f>
        <v>ROME (CIVITAVECCHIA), ITALY/ATHENS (PIRAEUS), GREECE</v>
      </c>
      <c r="M813" t="s">
        <v>2808</v>
      </c>
      <c r="N813" t="s">
        <v>2809</v>
      </c>
      <c r="O813" t="s">
        <v>1311</v>
      </c>
    </row>
    <row r="814" spans="1:15" x14ac:dyDescent="0.35">
      <c r="A814" t="s">
        <v>912</v>
      </c>
      <c r="B814" t="s">
        <v>913</v>
      </c>
      <c r="C814" t="s">
        <v>789</v>
      </c>
      <c r="D814" s="17">
        <v>45050</v>
      </c>
      <c r="E814">
        <v>18</v>
      </c>
      <c r="F814" t="s">
        <v>48</v>
      </c>
      <c r="G814" t="str">
        <f>VLOOKUP(Table_Query_from_OCE_REP4[[#This Row],[FMPORT]],Table_Query_from_OCE_REP_1[],2,)</f>
        <v>ROME (CIVITAVECCHIA), ITALY</v>
      </c>
      <c r="H814" t="s">
        <v>49</v>
      </c>
      <c r="I814" t="str">
        <f>VLOOKUP(Table_Query_from_OCE_REP4[[#This Row],[TOPORT]],Table_Query_from_OCE_REP_1[[PCODE]:[PNAME]],2,)</f>
        <v>BARCELONA, SPAIN</v>
      </c>
      <c r="J814" t="str">
        <f>_xlfn.CONCAT(Table_Query_from_OCE_REP4[[#This Row],[FMPORT]],"/",Table_Query_from_OCE_REP4[[#This Row],[TOPORT]])</f>
        <v>CIV/BCN</v>
      </c>
      <c r="K814" t="str">
        <f>_xlfn.CONCAT(Table_Query_from_OCE_REP4[[#This Row],[FM NAME]],"/",Table_Query_from_OCE_REP4[[#This Row],[TO NAME]])</f>
        <v>ROME (CIVITAVECCHIA), ITALY/BARCELONA, SPAIN</v>
      </c>
      <c r="M814" t="s">
        <v>3780</v>
      </c>
      <c r="N814" t="s">
        <v>3781</v>
      </c>
      <c r="O814" t="s">
        <v>1349</v>
      </c>
    </row>
    <row r="815" spans="1:15" x14ac:dyDescent="0.35">
      <c r="A815" t="s">
        <v>914</v>
      </c>
      <c r="B815" t="s">
        <v>915</v>
      </c>
      <c r="C815" t="s">
        <v>789</v>
      </c>
      <c r="D815" s="17">
        <v>45057</v>
      </c>
      <c r="E815">
        <v>11</v>
      </c>
      <c r="F815" t="s">
        <v>47</v>
      </c>
      <c r="G815" t="str">
        <f>VLOOKUP(Table_Query_from_OCE_REP4[[#This Row],[FMPORT]],Table_Query_from_OCE_REP_1[],2,)</f>
        <v>ATHENS (PIRAEUS), GREECE</v>
      </c>
      <c r="H815" t="s">
        <v>49</v>
      </c>
      <c r="I815" t="str">
        <f>VLOOKUP(Table_Query_from_OCE_REP4[[#This Row],[TOPORT]],Table_Query_from_OCE_REP_1[[PCODE]:[PNAME]],2,)</f>
        <v>BARCELONA, SPAIN</v>
      </c>
      <c r="J815" t="str">
        <f>_xlfn.CONCAT(Table_Query_from_OCE_REP4[[#This Row],[FMPORT]],"/",Table_Query_from_OCE_REP4[[#This Row],[TOPORT]])</f>
        <v>PIR/BCN</v>
      </c>
      <c r="K815" t="str">
        <f>_xlfn.CONCAT(Table_Query_from_OCE_REP4[[#This Row],[FM NAME]],"/",Table_Query_from_OCE_REP4[[#This Row],[TO NAME]])</f>
        <v>ATHENS (PIRAEUS), GREECE/BARCELONA, SPAIN</v>
      </c>
      <c r="M815" t="s">
        <v>3782</v>
      </c>
      <c r="N815" t="s">
        <v>3783</v>
      </c>
      <c r="O815" t="s">
        <v>2782</v>
      </c>
    </row>
    <row r="816" spans="1:15" x14ac:dyDescent="0.35">
      <c r="A816" t="s">
        <v>916</v>
      </c>
      <c r="B816" t="s">
        <v>917</v>
      </c>
      <c r="C816" t="s">
        <v>789</v>
      </c>
      <c r="D816" s="17">
        <v>45057</v>
      </c>
      <c r="E816">
        <v>21</v>
      </c>
      <c r="F816" t="s">
        <v>47</v>
      </c>
      <c r="G816" t="str">
        <f>VLOOKUP(Table_Query_from_OCE_REP4[[#This Row],[FMPORT]],Table_Query_from_OCE_REP_1[],2,)</f>
        <v>ATHENS (PIRAEUS), GREECE</v>
      </c>
      <c r="H816" t="s">
        <v>60</v>
      </c>
      <c r="I816" t="str">
        <f>VLOOKUP(Table_Query_from_OCE_REP4[[#This Row],[TOPORT]],Table_Query_from_OCE_REP_1[[PCODE]:[PNAME]],2,)</f>
        <v>LONDON (SOUTHAMPTON), UK</v>
      </c>
      <c r="J816" t="str">
        <f>_xlfn.CONCAT(Table_Query_from_OCE_REP4[[#This Row],[FMPORT]],"/",Table_Query_from_OCE_REP4[[#This Row],[TOPORT]])</f>
        <v>PIR/SOU</v>
      </c>
      <c r="K816" t="str">
        <f>_xlfn.CONCAT(Table_Query_from_OCE_REP4[[#This Row],[FM NAME]],"/",Table_Query_from_OCE_REP4[[#This Row],[TO NAME]])</f>
        <v>ATHENS (PIRAEUS), GREECE/LONDON (SOUTHAMPTON), UK</v>
      </c>
      <c r="M816" t="s">
        <v>2810</v>
      </c>
      <c r="N816" t="s">
        <v>2811</v>
      </c>
      <c r="O816" t="s">
        <v>1825</v>
      </c>
    </row>
    <row r="817" spans="1:15" x14ac:dyDescent="0.35">
      <c r="A817" t="s">
        <v>918</v>
      </c>
      <c r="B817" t="s">
        <v>919</v>
      </c>
      <c r="C817" t="s">
        <v>789</v>
      </c>
      <c r="D817" s="17">
        <v>45068</v>
      </c>
      <c r="E817">
        <v>10</v>
      </c>
      <c r="F817" t="s">
        <v>49</v>
      </c>
      <c r="G817" t="str">
        <f>VLOOKUP(Table_Query_from_OCE_REP4[[#This Row],[FMPORT]],Table_Query_from_OCE_REP_1[],2,)</f>
        <v>BARCELONA, SPAIN</v>
      </c>
      <c r="H817" t="s">
        <v>60</v>
      </c>
      <c r="I817" t="str">
        <f>VLOOKUP(Table_Query_from_OCE_REP4[[#This Row],[TOPORT]],Table_Query_from_OCE_REP_1[[PCODE]:[PNAME]],2,)</f>
        <v>LONDON (SOUTHAMPTON), UK</v>
      </c>
      <c r="J817" t="str">
        <f>_xlfn.CONCAT(Table_Query_from_OCE_REP4[[#This Row],[FMPORT]],"/",Table_Query_from_OCE_REP4[[#This Row],[TOPORT]])</f>
        <v>BCN/SOU</v>
      </c>
      <c r="K817" t="str">
        <f>_xlfn.CONCAT(Table_Query_from_OCE_REP4[[#This Row],[FM NAME]],"/",Table_Query_from_OCE_REP4[[#This Row],[TO NAME]])</f>
        <v>BARCELONA, SPAIN/LONDON (SOUTHAMPTON), UK</v>
      </c>
      <c r="M817" t="s">
        <v>2812</v>
      </c>
      <c r="N817" t="s">
        <v>2813</v>
      </c>
      <c r="O817" t="s">
        <v>2814</v>
      </c>
    </row>
    <row r="818" spans="1:15" x14ac:dyDescent="0.35">
      <c r="A818" t="s">
        <v>920</v>
      </c>
      <c r="B818" t="s">
        <v>921</v>
      </c>
      <c r="C818" t="s">
        <v>789</v>
      </c>
      <c r="D818" s="17">
        <v>45078</v>
      </c>
      <c r="E818">
        <v>10</v>
      </c>
      <c r="F818" t="s">
        <v>60</v>
      </c>
      <c r="G818" t="str">
        <f>VLOOKUP(Table_Query_from_OCE_REP4[[#This Row],[FMPORT]],Table_Query_from_OCE_REP_1[],2,)</f>
        <v>LONDON (SOUTHAMPTON), UK</v>
      </c>
      <c r="H818" t="s">
        <v>60</v>
      </c>
      <c r="I818" t="str">
        <f>VLOOKUP(Table_Query_from_OCE_REP4[[#This Row],[TOPORT]],Table_Query_from_OCE_REP_1[[PCODE]:[PNAME]],2,)</f>
        <v>LONDON (SOUTHAMPTON), UK</v>
      </c>
      <c r="J818" t="str">
        <f>_xlfn.CONCAT(Table_Query_from_OCE_REP4[[#This Row],[FMPORT]],"/",Table_Query_from_OCE_REP4[[#This Row],[TOPORT]])</f>
        <v>SOU/SOU</v>
      </c>
      <c r="K818" t="str">
        <f>_xlfn.CONCAT(Table_Query_from_OCE_REP4[[#This Row],[FM NAME]],"/",Table_Query_from_OCE_REP4[[#This Row],[TO NAME]])</f>
        <v>LONDON (SOUTHAMPTON), UK/LONDON (SOUTHAMPTON), UK</v>
      </c>
      <c r="M818" t="s">
        <v>2815</v>
      </c>
      <c r="N818" t="s">
        <v>2816</v>
      </c>
      <c r="O818" t="s">
        <v>1308</v>
      </c>
    </row>
    <row r="819" spans="1:15" x14ac:dyDescent="0.35">
      <c r="A819" t="s">
        <v>922</v>
      </c>
      <c r="B819" t="s">
        <v>923</v>
      </c>
      <c r="C819" t="s">
        <v>789</v>
      </c>
      <c r="D819" s="17">
        <v>45078</v>
      </c>
      <c r="E819">
        <v>20</v>
      </c>
      <c r="F819" t="s">
        <v>60</v>
      </c>
      <c r="G819" t="str">
        <f>VLOOKUP(Table_Query_from_OCE_REP4[[#This Row],[FMPORT]],Table_Query_from_OCE_REP_1[],2,)</f>
        <v>LONDON (SOUTHAMPTON), UK</v>
      </c>
      <c r="H819" t="s">
        <v>924</v>
      </c>
      <c r="I819" t="str">
        <f>VLOOKUP(Table_Query_from_OCE_REP4[[#This Row],[TOPORT]],Table_Query_from_OCE_REP_1[[PCODE]:[PNAME]],2,)</f>
        <v>BELFAST, NORTHERN IRELAND</v>
      </c>
      <c r="J819" t="str">
        <f>_xlfn.CONCAT(Table_Query_from_OCE_REP4[[#This Row],[FMPORT]],"/",Table_Query_from_OCE_REP4[[#This Row],[TOPORT]])</f>
        <v>SOU/BFS</v>
      </c>
      <c r="K819" t="str">
        <f>_xlfn.CONCAT(Table_Query_from_OCE_REP4[[#This Row],[FM NAME]],"/",Table_Query_from_OCE_REP4[[#This Row],[TO NAME]])</f>
        <v>LONDON (SOUTHAMPTON), UK/BELFAST, NORTHERN IRELAND</v>
      </c>
      <c r="M819" t="s">
        <v>2817</v>
      </c>
      <c r="N819" t="s">
        <v>2818</v>
      </c>
      <c r="O819" t="s">
        <v>1420</v>
      </c>
    </row>
    <row r="820" spans="1:15" x14ac:dyDescent="0.35">
      <c r="A820" t="s">
        <v>925</v>
      </c>
      <c r="B820" t="s">
        <v>926</v>
      </c>
      <c r="C820" t="s">
        <v>789</v>
      </c>
      <c r="D820" s="17">
        <v>45088</v>
      </c>
      <c r="E820">
        <v>10</v>
      </c>
      <c r="F820" t="s">
        <v>60</v>
      </c>
      <c r="G820" t="str">
        <f>VLOOKUP(Table_Query_from_OCE_REP4[[#This Row],[FMPORT]],Table_Query_from_OCE_REP_1[],2,)</f>
        <v>LONDON (SOUTHAMPTON), UK</v>
      </c>
      <c r="H820" t="s">
        <v>924</v>
      </c>
      <c r="I820" t="str">
        <f>VLOOKUP(Table_Query_from_OCE_REP4[[#This Row],[TOPORT]],Table_Query_from_OCE_REP_1[[PCODE]:[PNAME]],2,)</f>
        <v>BELFAST, NORTHERN IRELAND</v>
      </c>
      <c r="J820" t="str">
        <f>_xlfn.CONCAT(Table_Query_from_OCE_REP4[[#This Row],[FMPORT]],"/",Table_Query_from_OCE_REP4[[#This Row],[TOPORT]])</f>
        <v>SOU/BFS</v>
      </c>
      <c r="K820" t="str">
        <f>_xlfn.CONCAT(Table_Query_from_OCE_REP4[[#This Row],[FM NAME]],"/",Table_Query_from_OCE_REP4[[#This Row],[TO NAME]])</f>
        <v>LONDON (SOUTHAMPTON), UK/BELFAST, NORTHERN IRELAND</v>
      </c>
      <c r="M820" t="s">
        <v>2819</v>
      </c>
      <c r="N820" t="s">
        <v>2820</v>
      </c>
      <c r="O820" t="s">
        <v>1287</v>
      </c>
    </row>
    <row r="821" spans="1:15" x14ac:dyDescent="0.35">
      <c r="A821" t="s">
        <v>927</v>
      </c>
      <c r="B821" t="s">
        <v>928</v>
      </c>
      <c r="C821" t="s">
        <v>789</v>
      </c>
      <c r="D821" s="17">
        <v>45088</v>
      </c>
      <c r="E821">
        <v>18</v>
      </c>
      <c r="F821" t="s">
        <v>60</v>
      </c>
      <c r="G821" t="str">
        <f>VLOOKUP(Table_Query_from_OCE_REP4[[#This Row],[FMPORT]],Table_Query_from_OCE_REP_1[],2,)</f>
        <v>LONDON (SOUTHAMPTON), UK</v>
      </c>
      <c r="H821" t="s">
        <v>924</v>
      </c>
      <c r="I821" t="str">
        <f>VLOOKUP(Table_Query_from_OCE_REP4[[#This Row],[TOPORT]],Table_Query_from_OCE_REP_1[[PCODE]:[PNAME]],2,)</f>
        <v>BELFAST, NORTHERN IRELAND</v>
      </c>
      <c r="J821" t="str">
        <f>_xlfn.CONCAT(Table_Query_from_OCE_REP4[[#This Row],[FMPORT]],"/",Table_Query_from_OCE_REP4[[#This Row],[TOPORT]])</f>
        <v>SOU/BFS</v>
      </c>
      <c r="K821" t="str">
        <f>_xlfn.CONCAT(Table_Query_from_OCE_REP4[[#This Row],[FM NAME]],"/",Table_Query_from_OCE_REP4[[#This Row],[TO NAME]])</f>
        <v>LONDON (SOUTHAMPTON), UK/BELFAST, NORTHERN IRELAND</v>
      </c>
      <c r="M821" t="s">
        <v>2821</v>
      </c>
      <c r="N821" t="s">
        <v>2822</v>
      </c>
      <c r="O821" t="s">
        <v>1259</v>
      </c>
    </row>
    <row r="822" spans="1:15" x14ac:dyDescent="0.35">
      <c r="A822" t="s">
        <v>929</v>
      </c>
      <c r="B822" t="s">
        <v>930</v>
      </c>
      <c r="C822" t="s">
        <v>789</v>
      </c>
      <c r="D822" s="17">
        <v>45098</v>
      </c>
      <c r="E822">
        <v>8</v>
      </c>
      <c r="F822" t="s">
        <v>924</v>
      </c>
      <c r="G822" t="str">
        <f>VLOOKUP(Table_Query_from_OCE_REP4[[#This Row],[FMPORT]],Table_Query_from_OCE_REP_1[],2,)</f>
        <v>BELFAST, NORTHERN IRELAND</v>
      </c>
      <c r="H822" t="s">
        <v>924</v>
      </c>
      <c r="I822" t="str">
        <f>VLOOKUP(Table_Query_from_OCE_REP4[[#This Row],[TOPORT]],Table_Query_from_OCE_REP_1[[PCODE]:[PNAME]],2,)</f>
        <v>BELFAST, NORTHERN IRELAND</v>
      </c>
      <c r="J822" t="str">
        <f>_xlfn.CONCAT(Table_Query_from_OCE_REP4[[#This Row],[FMPORT]],"/",Table_Query_from_OCE_REP4[[#This Row],[TOPORT]])</f>
        <v>BFS/BFS</v>
      </c>
      <c r="K822" t="str">
        <f>_xlfn.CONCAT(Table_Query_from_OCE_REP4[[#This Row],[FM NAME]],"/",Table_Query_from_OCE_REP4[[#This Row],[TO NAME]])</f>
        <v>BELFAST, NORTHERN IRELAND/BELFAST, NORTHERN IRELAND</v>
      </c>
      <c r="M822" t="s">
        <v>2823</v>
      </c>
      <c r="N822" t="s">
        <v>2824</v>
      </c>
      <c r="O822" t="s">
        <v>2487</v>
      </c>
    </row>
    <row r="823" spans="1:15" x14ac:dyDescent="0.35">
      <c r="A823" t="s">
        <v>931</v>
      </c>
      <c r="B823" t="s">
        <v>932</v>
      </c>
      <c r="C823" t="s">
        <v>789</v>
      </c>
      <c r="D823" s="17">
        <v>45106</v>
      </c>
      <c r="E823">
        <v>10</v>
      </c>
      <c r="F823" t="s">
        <v>924</v>
      </c>
      <c r="G823" t="str">
        <f>VLOOKUP(Table_Query_from_OCE_REP4[[#This Row],[FMPORT]],Table_Query_from_OCE_REP_1[],2,)</f>
        <v>BELFAST, NORTHERN IRELAND</v>
      </c>
      <c r="H823" t="s">
        <v>60</v>
      </c>
      <c r="I823" t="str">
        <f>VLOOKUP(Table_Query_from_OCE_REP4[[#This Row],[TOPORT]],Table_Query_from_OCE_REP_1[[PCODE]:[PNAME]],2,)</f>
        <v>LONDON (SOUTHAMPTON), UK</v>
      </c>
      <c r="J823" t="str">
        <f>_xlfn.CONCAT(Table_Query_from_OCE_REP4[[#This Row],[FMPORT]],"/",Table_Query_from_OCE_REP4[[#This Row],[TOPORT]])</f>
        <v>BFS/SOU</v>
      </c>
      <c r="K823" t="str">
        <f>_xlfn.CONCAT(Table_Query_from_OCE_REP4[[#This Row],[FM NAME]],"/",Table_Query_from_OCE_REP4[[#This Row],[TO NAME]])</f>
        <v>BELFAST, NORTHERN IRELAND/LONDON (SOUTHAMPTON), UK</v>
      </c>
      <c r="M823" t="s">
        <v>2825</v>
      </c>
      <c r="N823" t="s">
        <v>2826</v>
      </c>
      <c r="O823" t="s">
        <v>2827</v>
      </c>
    </row>
    <row r="824" spans="1:15" x14ac:dyDescent="0.35">
      <c r="A824" t="s">
        <v>933</v>
      </c>
      <c r="B824" t="s">
        <v>934</v>
      </c>
      <c r="C824" t="s">
        <v>789</v>
      </c>
      <c r="D824" s="17">
        <v>45116</v>
      </c>
      <c r="E824">
        <v>12</v>
      </c>
      <c r="F824" t="s">
        <v>60</v>
      </c>
      <c r="G824" t="str">
        <f>VLOOKUP(Table_Query_from_OCE_REP4[[#This Row],[FMPORT]],Table_Query_from_OCE_REP_1[],2,)</f>
        <v>LONDON (SOUTHAMPTON), UK</v>
      </c>
      <c r="H824" t="s">
        <v>62</v>
      </c>
      <c r="I824" t="str">
        <f>VLOOKUP(Table_Query_from_OCE_REP4[[#This Row],[TOPORT]],Table_Query_from_OCE_REP_1[[PCODE]:[PNAME]],2,)</f>
        <v>REYKJAVIK, ICELAND</v>
      </c>
      <c r="J824" t="str">
        <f>_xlfn.CONCAT(Table_Query_from_OCE_REP4[[#This Row],[FMPORT]],"/",Table_Query_from_OCE_REP4[[#This Row],[TOPORT]])</f>
        <v>SOU/REK</v>
      </c>
      <c r="K824" t="str">
        <f>_xlfn.CONCAT(Table_Query_from_OCE_REP4[[#This Row],[FM NAME]],"/",Table_Query_from_OCE_REP4[[#This Row],[TO NAME]])</f>
        <v>LONDON (SOUTHAMPTON), UK/REYKJAVIK, ICELAND</v>
      </c>
      <c r="M824" t="s">
        <v>131</v>
      </c>
      <c r="N824" t="s">
        <v>2828</v>
      </c>
      <c r="O824" t="s">
        <v>1349</v>
      </c>
    </row>
    <row r="825" spans="1:15" x14ac:dyDescent="0.35">
      <c r="A825" t="s">
        <v>935</v>
      </c>
      <c r="B825" t="s">
        <v>936</v>
      </c>
      <c r="C825" t="s">
        <v>789</v>
      </c>
      <c r="D825" s="17">
        <v>45116</v>
      </c>
      <c r="E825">
        <v>27</v>
      </c>
      <c r="F825" t="s">
        <v>60</v>
      </c>
      <c r="G825" t="str">
        <f>VLOOKUP(Table_Query_from_OCE_REP4[[#This Row],[FMPORT]],Table_Query_from_OCE_REP_1[],2,)</f>
        <v>LONDON (SOUTHAMPTON), UK</v>
      </c>
      <c r="H825" t="s">
        <v>73</v>
      </c>
      <c r="I825" t="str">
        <f>VLOOKUP(Table_Query_from_OCE_REP4[[#This Row],[TOPORT]],Table_Query_from_OCE_REP_1[[PCODE]:[PNAME]],2,)</f>
        <v>OSLO, NORWAY</v>
      </c>
      <c r="J825" t="str">
        <f>_xlfn.CONCAT(Table_Query_from_OCE_REP4[[#This Row],[FMPORT]],"/",Table_Query_from_OCE_REP4[[#This Row],[TOPORT]])</f>
        <v>SOU/OSL</v>
      </c>
      <c r="K825" t="str">
        <f>_xlfn.CONCAT(Table_Query_from_OCE_REP4[[#This Row],[FM NAME]],"/",Table_Query_from_OCE_REP4[[#This Row],[TO NAME]])</f>
        <v>LONDON (SOUTHAMPTON), UK/OSLO, NORWAY</v>
      </c>
      <c r="M825" t="s">
        <v>2829</v>
      </c>
      <c r="N825" t="s">
        <v>2830</v>
      </c>
      <c r="O825" t="s">
        <v>1267</v>
      </c>
    </row>
    <row r="826" spans="1:15" x14ac:dyDescent="0.35">
      <c r="A826" t="s">
        <v>937</v>
      </c>
      <c r="B826" t="s">
        <v>938</v>
      </c>
      <c r="C826" t="s">
        <v>789</v>
      </c>
      <c r="D826" s="17">
        <v>45128</v>
      </c>
      <c r="E826">
        <v>15</v>
      </c>
      <c r="F826" t="s">
        <v>62</v>
      </c>
      <c r="G826" t="str">
        <f>VLOOKUP(Table_Query_from_OCE_REP4[[#This Row],[FMPORT]],Table_Query_from_OCE_REP_1[],2,)</f>
        <v>REYKJAVIK, ICELAND</v>
      </c>
      <c r="H826" t="s">
        <v>73</v>
      </c>
      <c r="I826" t="str">
        <f>VLOOKUP(Table_Query_from_OCE_REP4[[#This Row],[TOPORT]],Table_Query_from_OCE_REP_1[[PCODE]:[PNAME]],2,)</f>
        <v>OSLO, NORWAY</v>
      </c>
      <c r="J826" t="str">
        <f>_xlfn.CONCAT(Table_Query_from_OCE_REP4[[#This Row],[FMPORT]],"/",Table_Query_from_OCE_REP4[[#This Row],[TOPORT]])</f>
        <v>REK/OSL</v>
      </c>
      <c r="K826" t="str">
        <f>_xlfn.CONCAT(Table_Query_from_OCE_REP4[[#This Row],[FM NAME]],"/",Table_Query_from_OCE_REP4[[#This Row],[TO NAME]])</f>
        <v>REYKJAVIK, ICELAND/OSLO, NORWAY</v>
      </c>
      <c r="M826" t="s">
        <v>2831</v>
      </c>
      <c r="N826" t="s">
        <v>2832</v>
      </c>
      <c r="O826" t="s">
        <v>1300</v>
      </c>
    </row>
    <row r="827" spans="1:15" x14ac:dyDescent="0.35">
      <c r="A827" t="s">
        <v>939</v>
      </c>
      <c r="B827" t="s">
        <v>940</v>
      </c>
      <c r="C827" t="s">
        <v>789</v>
      </c>
      <c r="D827" s="17">
        <v>45128</v>
      </c>
      <c r="E827">
        <v>33</v>
      </c>
      <c r="F827" t="s">
        <v>62</v>
      </c>
      <c r="G827" t="str">
        <f>VLOOKUP(Table_Query_from_OCE_REP4[[#This Row],[FMPORT]],Table_Query_from_OCE_REP_1[],2,)</f>
        <v>REYKJAVIK, ICELAND</v>
      </c>
      <c r="H827" t="s">
        <v>335</v>
      </c>
      <c r="I827" t="str">
        <f>VLOOKUP(Table_Query_from_OCE_REP4[[#This Row],[TOPORT]],Table_Query_from_OCE_REP_1[[PCODE]:[PNAME]],2,)</f>
        <v>LONDON (PORTSMOUTH), UK</v>
      </c>
      <c r="J827" t="str">
        <f>_xlfn.CONCAT(Table_Query_from_OCE_REP4[[#This Row],[FMPORT]],"/",Table_Query_from_OCE_REP4[[#This Row],[TOPORT]])</f>
        <v>REK/PME</v>
      </c>
      <c r="K827" t="str">
        <f>_xlfn.CONCAT(Table_Query_from_OCE_REP4[[#This Row],[FM NAME]],"/",Table_Query_from_OCE_REP4[[#This Row],[TO NAME]])</f>
        <v>REYKJAVIK, ICELAND/LONDON (PORTSMOUTH), UK</v>
      </c>
      <c r="M827" t="s">
        <v>2833</v>
      </c>
      <c r="N827" t="s">
        <v>2834</v>
      </c>
      <c r="O827" t="s">
        <v>27</v>
      </c>
    </row>
    <row r="828" spans="1:15" x14ac:dyDescent="0.35">
      <c r="A828" t="s">
        <v>941</v>
      </c>
      <c r="B828" t="s">
        <v>942</v>
      </c>
      <c r="C828" t="s">
        <v>789</v>
      </c>
      <c r="D828" s="17">
        <v>45143</v>
      </c>
      <c r="E828">
        <v>18</v>
      </c>
      <c r="F828" t="s">
        <v>73</v>
      </c>
      <c r="G828" t="str">
        <f>VLOOKUP(Table_Query_from_OCE_REP4[[#This Row],[FMPORT]],Table_Query_from_OCE_REP_1[],2,)</f>
        <v>OSLO, NORWAY</v>
      </c>
      <c r="H828" t="s">
        <v>335</v>
      </c>
      <c r="I828" t="str">
        <f>VLOOKUP(Table_Query_from_OCE_REP4[[#This Row],[TOPORT]],Table_Query_from_OCE_REP_1[[PCODE]:[PNAME]],2,)</f>
        <v>LONDON (PORTSMOUTH), UK</v>
      </c>
      <c r="J828" t="str">
        <f>_xlfn.CONCAT(Table_Query_from_OCE_REP4[[#This Row],[FMPORT]],"/",Table_Query_from_OCE_REP4[[#This Row],[TOPORT]])</f>
        <v>OSL/PME</v>
      </c>
      <c r="K828" t="str">
        <f>_xlfn.CONCAT(Table_Query_from_OCE_REP4[[#This Row],[FM NAME]],"/",Table_Query_from_OCE_REP4[[#This Row],[TO NAME]])</f>
        <v>OSLO, NORWAY/LONDON (PORTSMOUTH), UK</v>
      </c>
      <c r="M828" t="s">
        <v>3651</v>
      </c>
      <c r="N828" t="s">
        <v>3652</v>
      </c>
      <c r="O828" t="s">
        <v>1259</v>
      </c>
    </row>
    <row r="829" spans="1:15" x14ac:dyDescent="0.35">
      <c r="A829" t="s">
        <v>943</v>
      </c>
      <c r="B829" t="s">
        <v>944</v>
      </c>
      <c r="C829" t="s">
        <v>789</v>
      </c>
      <c r="D829" s="17">
        <v>45143</v>
      </c>
      <c r="E829">
        <v>28</v>
      </c>
      <c r="F829" t="s">
        <v>73</v>
      </c>
      <c r="G829" t="str">
        <f>VLOOKUP(Table_Query_from_OCE_REP4[[#This Row],[FMPORT]],Table_Query_from_OCE_REP_1[],2,)</f>
        <v>OSLO, NORWAY</v>
      </c>
      <c r="H829" t="s">
        <v>335</v>
      </c>
      <c r="I829" t="str">
        <f>VLOOKUP(Table_Query_from_OCE_REP4[[#This Row],[TOPORT]],Table_Query_from_OCE_REP_1[[PCODE]:[PNAME]],2,)</f>
        <v>LONDON (PORTSMOUTH), UK</v>
      </c>
      <c r="J829" t="str">
        <f>_xlfn.CONCAT(Table_Query_from_OCE_REP4[[#This Row],[FMPORT]],"/",Table_Query_from_OCE_REP4[[#This Row],[TOPORT]])</f>
        <v>OSL/PME</v>
      </c>
      <c r="K829" t="str">
        <f>_xlfn.CONCAT(Table_Query_from_OCE_REP4[[#This Row],[FM NAME]],"/",Table_Query_from_OCE_REP4[[#This Row],[TO NAME]])</f>
        <v>OSLO, NORWAY/LONDON (PORTSMOUTH), UK</v>
      </c>
      <c r="M829" t="s">
        <v>2835</v>
      </c>
      <c r="N829" t="s">
        <v>2836</v>
      </c>
      <c r="O829" t="s">
        <v>1320</v>
      </c>
    </row>
    <row r="830" spans="1:15" x14ac:dyDescent="0.35">
      <c r="A830" t="s">
        <v>945</v>
      </c>
      <c r="B830" t="s">
        <v>946</v>
      </c>
      <c r="C830" t="s">
        <v>789</v>
      </c>
      <c r="D830" s="17">
        <v>45161</v>
      </c>
      <c r="E830">
        <v>10</v>
      </c>
      <c r="F830" t="s">
        <v>335</v>
      </c>
      <c r="G830" t="str">
        <f>VLOOKUP(Table_Query_from_OCE_REP4[[#This Row],[FMPORT]],Table_Query_from_OCE_REP_1[],2,)</f>
        <v>LONDON (PORTSMOUTH), UK</v>
      </c>
      <c r="H830" t="s">
        <v>335</v>
      </c>
      <c r="I830" t="str">
        <f>VLOOKUP(Table_Query_from_OCE_REP4[[#This Row],[TOPORT]],Table_Query_from_OCE_REP_1[[PCODE]:[PNAME]],2,)</f>
        <v>LONDON (PORTSMOUTH), UK</v>
      </c>
      <c r="J830" t="str">
        <f>_xlfn.CONCAT(Table_Query_from_OCE_REP4[[#This Row],[FMPORT]],"/",Table_Query_from_OCE_REP4[[#This Row],[TOPORT]])</f>
        <v>PME/PME</v>
      </c>
      <c r="K830" t="str">
        <f>_xlfn.CONCAT(Table_Query_from_OCE_REP4[[#This Row],[FM NAME]],"/",Table_Query_from_OCE_REP4[[#This Row],[TO NAME]])</f>
        <v>LONDON (PORTSMOUTH), UK/LONDON (PORTSMOUTH), UK</v>
      </c>
      <c r="M830" t="s">
        <v>2837</v>
      </c>
      <c r="N830" t="s">
        <v>2838</v>
      </c>
      <c r="O830" t="s">
        <v>1931</v>
      </c>
    </row>
    <row r="831" spans="1:15" x14ac:dyDescent="0.35">
      <c r="A831" t="s">
        <v>947</v>
      </c>
      <c r="B831" t="s">
        <v>948</v>
      </c>
      <c r="C831" t="s">
        <v>789</v>
      </c>
      <c r="D831" s="17">
        <v>45161</v>
      </c>
      <c r="E831">
        <v>22</v>
      </c>
      <c r="F831" t="s">
        <v>335</v>
      </c>
      <c r="G831" t="str">
        <f>VLOOKUP(Table_Query_from_OCE_REP4[[#This Row],[FMPORT]],Table_Query_from_OCE_REP_1[],2,)</f>
        <v>LONDON (PORTSMOUTH), UK</v>
      </c>
      <c r="H831" t="s">
        <v>56</v>
      </c>
      <c r="I831" t="str">
        <f>VLOOKUP(Table_Query_from_OCE_REP4[[#This Row],[TOPORT]],Table_Query_from_OCE_REP_1[[PCODE]:[PNAME]],2,)</f>
        <v>COPENHAGEN, DENMARK</v>
      </c>
      <c r="J831" t="str">
        <f>_xlfn.CONCAT(Table_Query_from_OCE_REP4[[#This Row],[FMPORT]],"/",Table_Query_from_OCE_REP4[[#This Row],[TOPORT]])</f>
        <v>PME/CPH</v>
      </c>
      <c r="K831" t="str">
        <f>_xlfn.CONCAT(Table_Query_from_OCE_REP4[[#This Row],[FM NAME]],"/",Table_Query_from_OCE_REP4[[#This Row],[TO NAME]])</f>
        <v>LONDON (PORTSMOUTH), UK/COPENHAGEN, DENMARK</v>
      </c>
      <c r="M831" t="s">
        <v>2839</v>
      </c>
      <c r="N831" t="s">
        <v>2840</v>
      </c>
      <c r="O831" t="s">
        <v>1320</v>
      </c>
    </row>
    <row r="832" spans="1:15" x14ac:dyDescent="0.35">
      <c r="A832" t="s">
        <v>949</v>
      </c>
      <c r="B832" t="s">
        <v>950</v>
      </c>
      <c r="C832" t="s">
        <v>789</v>
      </c>
      <c r="D832" s="17">
        <v>45171</v>
      </c>
      <c r="E832">
        <v>12</v>
      </c>
      <c r="F832" t="s">
        <v>335</v>
      </c>
      <c r="G832" t="str">
        <f>VLOOKUP(Table_Query_from_OCE_REP4[[#This Row],[FMPORT]],Table_Query_from_OCE_REP_1[],2,)</f>
        <v>LONDON (PORTSMOUTH), UK</v>
      </c>
      <c r="H832" t="s">
        <v>56</v>
      </c>
      <c r="I832" t="str">
        <f>VLOOKUP(Table_Query_from_OCE_REP4[[#This Row],[TOPORT]],Table_Query_from_OCE_REP_1[[PCODE]:[PNAME]],2,)</f>
        <v>COPENHAGEN, DENMARK</v>
      </c>
      <c r="J832" t="str">
        <f>_xlfn.CONCAT(Table_Query_from_OCE_REP4[[#This Row],[FMPORT]],"/",Table_Query_from_OCE_REP4[[#This Row],[TOPORT]])</f>
        <v>PME/CPH</v>
      </c>
      <c r="K832" t="str">
        <f>_xlfn.CONCAT(Table_Query_from_OCE_REP4[[#This Row],[FM NAME]],"/",Table_Query_from_OCE_REP4[[#This Row],[TO NAME]])</f>
        <v>LONDON (PORTSMOUTH), UK/COPENHAGEN, DENMARK</v>
      </c>
      <c r="M832" t="s">
        <v>2841</v>
      </c>
      <c r="N832" t="s">
        <v>2842</v>
      </c>
      <c r="O832" t="s">
        <v>1567</v>
      </c>
    </row>
    <row r="833" spans="1:15" x14ac:dyDescent="0.35">
      <c r="A833" t="s">
        <v>951</v>
      </c>
      <c r="B833" t="s">
        <v>952</v>
      </c>
      <c r="C833" t="s">
        <v>789</v>
      </c>
      <c r="D833" s="17">
        <v>45183</v>
      </c>
      <c r="E833">
        <v>12</v>
      </c>
      <c r="F833" t="s">
        <v>56</v>
      </c>
      <c r="G833" t="str">
        <f>VLOOKUP(Table_Query_from_OCE_REP4[[#This Row],[FMPORT]],Table_Query_from_OCE_REP_1[],2,)</f>
        <v>COPENHAGEN, DENMARK</v>
      </c>
      <c r="H833" t="s">
        <v>75</v>
      </c>
      <c r="I833" t="str">
        <f>VLOOKUP(Table_Query_from_OCE_REP4[[#This Row],[TOPORT]],Table_Query_from_OCE_REP_1[[PCODE]:[PNAME]],2,)</f>
        <v>AMSTERDAM, NETHERLANDS</v>
      </c>
      <c r="J833" t="str">
        <f>_xlfn.CONCAT(Table_Query_from_OCE_REP4[[#This Row],[FMPORT]],"/",Table_Query_from_OCE_REP4[[#This Row],[TOPORT]])</f>
        <v>CPH/AMS</v>
      </c>
      <c r="K833" t="str">
        <f>_xlfn.CONCAT(Table_Query_from_OCE_REP4[[#This Row],[FM NAME]],"/",Table_Query_from_OCE_REP4[[#This Row],[TO NAME]])</f>
        <v>COPENHAGEN, DENMARK/AMSTERDAM, NETHERLANDS</v>
      </c>
      <c r="M833" t="s">
        <v>88</v>
      </c>
      <c r="N833" t="s">
        <v>4423</v>
      </c>
      <c r="O833" t="s">
        <v>1300</v>
      </c>
    </row>
    <row r="834" spans="1:15" x14ac:dyDescent="0.35">
      <c r="A834" t="s">
        <v>953</v>
      </c>
      <c r="B834" t="s">
        <v>954</v>
      </c>
      <c r="C834" t="s">
        <v>789</v>
      </c>
      <c r="D834" s="17">
        <v>45183</v>
      </c>
      <c r="E834">
        <v>26</v>
      </c>
      <c r="F834" t="s">
        <v>56</v>
      </c>
      <c r="G834" t="str">
        <f>VLOOKUP(Table_Query_from_OCE_REP4[[#This Row],[FMPORT]],Table_Query_from_OCE_REP_1[],2,)</f>
        <v>COPENHAGEN, DENMARK</v>
      </c>
      <c r="H834" t="s">
        <v>49</v>
      </c>
      <c r="I834" t="str">
        <f>VLOOKUP(Table_Query_from_OCE_REP4[[#This Row],[TOPORT]],Table_Query_from_OCE_REP_1[[PCODE]:[PNAME]],2,)</f>
        <v>BARCELONA, SPAIN</v>
      </c>
      <c r="J834" t="str">
        <f>_xlfn.CONCAT(Table_Query_from_OCE_REP4[[#This Row],[FMPORT]],"/",Table_Query_from_OCE_REP4[[#This Row],[TOPORT]])</f>
        <v>CPH/BCN</v>
      </c>
      <c r="K834" t="str">
        <f>_xlfn.CONCAT(Table_Query_from_OCE_REP4[[#This Row],[FM NAME]],"/",Table_Query_from_OCE_REP4[[#This Row],[TO NAME]])</f>
        <v>COPENHAGEN, DENMARK/BARCELONA, SPAIN</v>
      </c>
      <c r="M834" t="s">
        <v>74</v>
      </c>
      <c r="N834" t="s">
        <v>2843</v>
      </c>
      <c r="O834" t="s">
        <v>1408</v>
      </c>
    </row>
    <row r="835" spans="1:15" x14ac:dyDescent="0.35">
      <c r="A835" t="s">
        <v>955</v>
      </c>
      <c r="B835" t="s">
        <v>956</v>
      </c>
      <c r="C835" t="s">
        <v>789</v>
      </c>
      <c r="D835" s="17">
        <v>45183</v>
      </c>
      <c r="E835">
        <v>36</v>
      </c>
      <c r="F835" t="s">
        <v>56</v>
      </c>
      <c r="G835" t="str">
        <f>VLOOKUP(Table_Query_from_OCE_REP4[[#This Row],[FMPORT]],Table_Query_from_OCE_REP_1[],2,)</f>
        <v>COPENHAGEN, DENMARK</v>
      </c>
      <c r="H835" t="s">
        <v>48</v>
      </c>
      <c r="I835" t="str">
        <f>VLOOKUP(Table_Query_from_OCE_REP4[[#This Row],[TOPORT]],Table_Query_from_OCE_REP_1[[PCODE]:[PNAME]],2,)</f>
        <v>ROME (CIVITAVECCHIA), ITALY</v>
      </c>
      <c r="J835" t="str">
        <f>_xlfn.CONCAT(Table_Query_from_OCE_REP4[[#This Row],[FMPORT]],"/",Table_Query_from_OCE_REP4[[#This Row],[TOPORT]])</f>
        <v>CPH/CIV</v>
      </c>
      <c r="K835" t="str">
        <f>_xlfn.CONCAT(Table_Query_from_OCE_REP4[[#This Row],[FM NAME]],"/",Table_Query_from_OCE_REP4[[#This Row],[TO NAME]])</f>
        <v>COPENHAGEN, DENMARK/ROME (CIVITAVECCHIA), ITALY</v>
      </c>
      <c r="M835" t="s">
        <v>2844</v>
      </c>
      <c r="N835" t="s">
        <v>2845</v>
      </c>
      <c r="O835" t="s">
        <v>28</v>
      </c>
    </row>
    <row r="836" spans="1:15" x14ac:dyDescent="0.35">
      <c r="A836" t="s">
        <v>957</v>
      </c>
      <c r="B836" t="s">
        <v>958</v>
      </c>
      <c r="C836" t="s">
        <v>789</v>
      </c>
      <c r="D836" s="17">
        <v>45183</v>
      </c>
      <c r="E836">
        <v>46</v>
      </c>
      <c r="F836" t="s">
        <v>56</v>
      </c>
      <c r="G836" t="str">
        <f>VLOOKUP(Table_Query_from_OCE_REP4[[#This Row],[FMPORT]],Table_Query_from_OCE_REP_1[],2,)</f>
        <v>COPENHAGEN, DENMARK</v>
      </c>
      <c r="H836" t="s">
        <v>88</v>
      </c>
      <c r="I836" t="str">
        <f>VLOOKUP(Table_Query_from_OCE_REP4[[#This Row],[TOPORT]],Table_Query_from_OCE_REP_1[[PCODE]:[PNAME]],2,)</f>
        <v>TRIESTE, ITALY</v>
      </c>
      <c r="J836" t="str">
        <f>_xlfn.CONCAT(Table_Query_from_OCE_REP4[[#This Row],[FMPORT]],"/",Table_Query_from_OCE_REP4[[#This Row],[TOPORT]])</f>
        <v>CPH/TRS</v>
      </c>
      <c r="K836" t="str">
        <f>_xlfn.CONCAT(Table_Query_from_OCE_REP4[[#This Row],[FM NAME]],"/",Table_Query_from_OCE_REP4[[#This Row],[TO NAME]])</f>
        <v>COPENHAGEN, DENMARK/TRIESTE, ITALY</v>
      </c>
      <c r="M836" t="s">
        <v>2846</v>
      </c>
      <c r="N836" t="s">
        <v>2847</v>
      </c>
      <c r="O836" t="s">
        <v>1408</v>
      </c>
    </row>
    <row r="837" spans="1:15" x14ac:dyDescent="0.35">
      <c r="A837" t="s">
        <v>959</v>
      </c>
      <c r="B837" t="s">
        <v>960</v>
      </c>
      <c r="C837" t="s">
        <v>789</v>
      </c>
      <c r="D837" s="17">
        <v>45183</v>
      </c>
      <c r="E837">
        <v>56</v>
      </c>
      <c r="F837" t="s">
        <v>56</v>
      </c>
      <c r="G837" t="str">
        <f>VLOOKUP(Table_Query_from_OCE_REP4[[#This Row],[FMPORT]],Table_Query_from_OCE_REP_1[],2,)</f>
        <v>COPENHAGEN, DENMARK</v>
      </c>
      <c r="H837" t="s">
        <v>47</v>
      </c>
      <c r="I837" t="str">
        <f>VLOOKUP(Table_Query_from_OCE_REP4[[#This Row],[TOPORT]],Table_Query_from_OCE_REP_1[[PCODE]:[PNAME]],2,)</f>
        <v>ATHENS (PIRAEUS), GREECE</v>
      </c>
      <c r="J837" t="str">
        <f>_xlfn.CONCAT(Table_Query_from_OCE_REP4[[#This Row],[FMPORT]],"/",Table_Query_from_OCE_REP4[[#This Row],[TOPORT]])</f>
        <v>CPH/PIR</v>
      </c>
      <c r="K837" t="str">
        <f>_xlfn.CONCAT(Table_Query_from_OCE_REP4[[#This Row],[FM NAME]],"/",Table_Query_from_OCE_REP4[[#This Row],[TO NAME]])</f>
        <v>COPENHAGEN, DENMARK/ATHENS (PIRAEUS), GREECE</v>
      </c>
      <c r="M837" t="s">
        <v>2848</v>
      </c>
      <c r="N837" t="s">
        <v>2849</v>
      </c>
      <c r="O837" t="s">
        <v>1259</v>
      </c>
    </row>
    <row r="838" spans="1:15" x14ac:dyDescent="0.35">
      <c r="A838" t="s">
        <v>961</v>
      </c>
      <c r="B838" t="s">
        <v>962</v>
      </c>
      <c r="C838" t="s">
        <v>789</v>
      </c>
      <c r="D838" s="17">
        <v>45195</v>
      </c>
      <c r="E838">
        <v>14</v>
      </c>
      <c r="F838" t="s">
        <v>75</v>
      </c>
      <c r="G838" t="str">
        <f>VLOOKUP(Table_Query_from_OCE_REP4[[#This Row],[FMPORT]],Table_Query_from_OCE_REP_1[],2,)</f>
        <v>AMSTERDAM, NETHERLANDS</v>
      </c>
      <c r="H838" t="s">
        <v>49</v>
      </c>
      <c r="I838" t="str">
        <f>VLOOKUP(Table_Query_from_OCE_REP4[[#This Row],[TOPORT]],Table_Query_from_OCE_REP_1[[PCODE]:[PNAME]],2,)</f>
        <v>BARCELONA, SPAIN</v>
      </c>
      <c r="J838" t="str">
        <f>_xlfn.CONCAT(Table_Query_from_OCE_REP4[[#This Row],[FMPORT]],"/",Table_Query_from_OCE_REP4[[#This Row],[TOPORT]])</f>
        <v>AMS/BCN</v>
      </c>
      <c r="K838" t="str">
        <f>_xlfn.CONCAT(Table_Query_from_OCE_REP4[[#This Row],[FM NAME]],"/",Table_Query_from_OCE_REP4[[#This Row],[TO NAME]])</f>
        <v>AMSTERDAM, NETHERLANDS/BARCELONA, SPAIN</v>
      </c>
      <c r="M838" t="s">
        <v>2850</v>
      </c>
      <c r="N838" t="s">
        <v>2851</v>
      </c>
      <c r="O838" t="s">
        <v>1315</v>
      </c>
    </row>
    <row r="839" spans="1:15" x14ac:dyDescent="0.35">
      <c r="A839" t="s">
        <v>963</v>
      </c>
      <c r="B839" t="s">
        <v>964</v>
      </c>
      <c r="C839" t="s">
        <v>789</v>
      </c>
      <c r="D839" s="17">
        <v>45195</v>
      </c>
      <c r="E839">
        <v>24</v>
      </c>
      <c r="F839" t="s">
        <v>75</v>
      </c>
      <c r="G839" t="str">
        <f>VLOOKUP(Table_Query_from_OCE_REP4[[#This Row],[FMPORT]],Table_Query_from_OCE_REP_1[],2,)</f>
        <v>AMSTERDAM, NETHERLANDS</v>
      </c>
      <c r="H839" t="s">
        <v>48</v>
      </c>
      <c r="I839" t="str">
        <f>VLOOKUP(Table_Query_from_OCE_REP4[[#This Row],[TOPORT]],Table_Query_from_OCE_REP_1[[PCODE]:[PNAME]],2,)</f>
        <v>ROME (CIVITAVECCHIA), ITALY</v>
      </c>
      <c r="J839" t="str">
        <f>_xlfn.CONCAT(Table_Query_from_OCE_REP4[[#This Row],[FMPORT]],"/",Table_Query_from_OCE_REP4[[#This Row],[TOPORT]])</f>
        <v>AMS/CIV</v>
      </c>
      <c r="K839" t="str">
        <f>_xlfn.CONCAT(Table_Query_from_OCE_REP4[[#This Row],[FM NAME]],"/",Table_Query_from_OCE_REP4[[#This Row],[TO NAME]])</f>
        <v>AMSTERDAM, NETHERLANDS/ROME (CIVITAVECCHIA), ITALY</v>
      </c>
      <c r="M839" t="s">
        <v>2852</v>
      </c>
      <c r="N839" t="s">
        <v>2853</v>
      </c>
      <c r="O839" t="s">
        <v>1685</v>
      </c>
    </row>
    <row r="840" spans="1:15" x14ac:dyDescent="0.35">
      <c r="A840" t="s">
        <v>965</v>
      </c>
      <c r="B840" t="s">
        <v>966</v>
      </c>
      <c r="C840" t="s">
        <v>789</v>
      </c>
      <c r="D840" s="17">
        <v>45195</v>
      </c>
      <c r="E840">
        <v>34</v>
      </c>
      <c r="F840" t="s">
        <v>75</v>
      </c>
      <c r="G840" t="str">
        <f>VLOOKUP(Table_Query_from_OCE_REP4[[#This Row],[FMPORT]],Table_Query_from_OCE_REP_1[],2,)</f>
        <v>AMSTERDAM, NETHERLANDS</v>
      </c>
      <c r="H840" t="s">
        <v>88</v>
      </c>
      <c r="I840" t="str">
        <f>VLOOKUP(Table_Query_from_OCE_REP4[[#This Row],[TOPORT]],Table_Query_from_OCE_REP_1[[PCODE]:[PNAME]],2,)</f>
        <v>TRIESTE, ITALY</v>
      </c>
      <c r="J840" t="str">
        <f>_xlfn.CONCAT(Table_Query_from_OCE_REP4[[#This Row],[FMPORT]],"/",Table_Query_from_OCE_REP4[[#This Row],[TOPORT]])</f>
        <v>AMS/TRS</v>
      </c>
      <c r="K840" t="str">
        <f>_xlfn.CONCAT(Table_Query_from_OCE_REP4[[#This Row],[FM NAME]],"/",Table_Query_from_OCE_REP4[[#This Row],[TO NAME]])</f>
        <v>AMSTERDAM, NETHERLANDS/TRIESTE, ITALY</v>
      </c>
      <c r="M840" t="s">
        <v>2854</v>
      </c>
      <c r="N840" t="s">
        <v>2855</v>
      </c>
      <c r="O840" t="s">
        <v>1259</v>
      </c>
    </row>
    <row r="841" spans="1:15" x14ac:dyDescent="0.35">
      <c r="A841" t="s">
        <v>967</v>
      </c>
      <c r="B841" t="s">
        <v>968</v>
      </c>
      <c r="C841" t="s">
        <v>789</v>
      </c>
      <c r="D841" s="17">
        <v>45195</v>
      </c>
      <c r="E841">
        <v>44</v>
      </c>
      <c r="F841" t="s">
        <v>75</v>
      </c>
      <c r="G841" t="str">
        <f>VLOOKUP(Table_Query_from_OCE_REP4[[#This Row],[FMPORT]],Table_Query_from_OCE_REP_1[],2,)</f>
        <v>AMSTERDAM, NETHERLANDS</v>
      </c>
      <c r="H841" t="s">
        <v>47</v>
      </c>
      <c r="I841" t="str">
        <f>VLOOKUP(Table_Query_from_OCE_REP4[[#This Row],[TOPORT]],Table_Query_from_OCE_REP_1[[PCODE]:[PNAME]],2,)</f>
        <v>ATHENS (PIRAEUS), GREECE</v>
      </c>
      <c r="J841" t="str">
        <f>_xlfn.CONCAT(Table_Query_from_OCE_REP4[[#This Row],[FMPORT]],"/",Table_Query_from_OCE_REP4[[#This Row],[TOPORT]])</f>
        <v>AMS/PIR</v>
      </c>
      <c r="K841" t="str">
        <f>_xlfn.CONCAT(Table_Query_from_OCE_REP4[[#This Row],[FM NAME]],"/",Table_Query_from_OCE_REP4[[#This Row],[TO NAME]])</f>
        <v>AMSTERDAM, NETHERLANDS/ATHENS (PIRAEUS), GREECE</v>
      </c>
      <c r="M841" t="s">
        <v>2856</v>
      </c>
      <c r="N841" t="s">
        <v>2857</v>
      </c>
      <c r="O841" t="s">
        <v>1254</v>
      </c>
    </row>
    <row r="842" spans="1:15" x14ac:dyDescent="0.35">
      <c r="A842" t="s">
        <v>969</v>
      </c>
      <c r="B842" t="s">
        <v>907</v>
      </c>
      <c r="C842" t="s">
        <v>789</v>
      </c>
      <c r="D842" s="17">
        <v>45209</v>
      </c>
      <c r="E842">
        <v>10</v>
      </c>
      <c r="F842" t="s">
        <v>49</v>
      </c>
      <c r="G842" t="str">
        <f>VLOOKUP(Table_Query_from_OCE_REP4[[#This Row],[FMPORT]],Table_Query_from_OCE_REP_1[],2,)</f>
        <v>BARCELONA, SPAIN</v>
      </c>
      <c r="H842" t="s">
        <v>48</v>
      </c>
      <c r="I842" t="str">
        <f>VLOOKUP(Table_Query_from_OCE_REP4[[#This Row],[TOPORT]],Table_Query_from_OCE_REP_1[[PCODE]:[PNAME]],2,)</f>
        <v>ROME (CIVITAVECCHIA), ITALY</v>
      </c>
      <c r="J842" t="str">
        <f>_xlfn.CONCAT(Table_Query_from_OCE_REP4[[#This Row],[FMPORT]],"/",Table_Query_from_OCE_REP4[[#This Row],[TOPORT]])</f>
        <v>BCN/CIV</v>
      </c>
      <c r="K842" t="str">
        <f>_xlfn.CONCAT(Table_Query_from_OCE_REP4[[#This Row],[FM NAME]],"/",Table_Query_from_OCE_REP4[[#This Row],[TO NAME]])</f>
        <v>BARCELONA, SPAIN/ROME (CIVITAVECCHIA), ITALY</v>
      </c>
      <c r="M842" t="s">
        <v>2858</v>
      </c>
      <c r="N842" t="s">
        <v>2859</v>
      </c>
      <c r="O842" t="s">
        <v>1308</v>
      </c>
    </row>
    <row r="843" spans="1:15" x14ac:dyDescent="0.35">
      <c r="A843" t="s">
        <v>970</v>
      </c>
      <c r="B843" t="s">
        <v>971</v>
      </c>
      <c r="C843" t="s">
        <v>789</v>
      </c>
      <c r="D843" s="17">
        <v>45209</v>
      </c>
      <c r="E843">
        <v>20</v>
      </c>
      <c r="F843" t="s">
        <v>49</v>
      </c>
      <c r="G843" t="str">
        <f>VLOOKUP(Table_Query_from_OCE_REP4[[#This Row],[FMPORT]],Table_Query_from_OCE_REP_1[],2,)</f>
        <v>BARCELONA, SPAIN</v>
      </c>
      <c r="H843" t="s">
        <v>88</v>
      </c>
      <c r="I843" t="str">
        <f>VLOOKUP(Table_Query_from_OCE_REP4[[#This Row],[TOPORT]],Table_Query_from_OCE_REP_1[[PCODE]:[PNAME]],2,)</f>
        <v>TRIESTE, ITALY</v>
      </c>
      <c r="J843" t="str">
        <f>_xlfn.CONCAT(Table_Query_from_OCE_REP4[[#This Row],[FMPORT]],"/",Table_Query_from_OCE_REP4[[#This Row],[TOPORT]])</f>
        <v>BCN/TRS</v>
      </c>
      <c r="K843" t="str">
        <f>_xlfn.CONCAT(Table_Query_from_OCE_REP4[[#This Row],[FM NAME]],"/",Table_Query_from_OCE_REP4[[#This Row],[TO NAME]])</f>
        <v>BARCELONA, SPAIN/TRIESTE, ITALY</v>
      </c>
      <c r="M843" t="s">
        <v>2860</v>
      </c>
      <c r="N843" t="s">
        <v>2861</v>
      </c>
      <c r="O843" t="s">
        <v>1491</v>
      </c>
    </row>
    <row r="844" spans="1:15" x14ac:dyDescent="0.35">
      <c r="A844" t="s">
        <v>972</v>
      </c>
      <c r="B844" t="s">
        <v>973</v>
      </c>
      <c r="C844" t="s">
        <v>789</v>
      </c>
      <c r="D844" s="17">
        <v>45209</v>
      </c>
      <c r="E844">
        <v>30</v>
      </c>
      <c r="F844" t="s">
        <v>49</v>
      </c>
      <c r="G844" t="str">
        <f>VLOOKUP(Table_Query_from_OCE_REP4[[#This Row],[FMPORT]],Table_Query_from_OCE_REP_1[],2,)</f>
        <v>BARCELONA, SPAIN</v>
      </c>
      <c r="H844" t="s">
        <v>47</v>
      </c>
      <c r="I844" t="str">
        <f>VLOOKUP(Table_Query_from_OCE_REP4[[#This Row],[TOPORT]],Table_Query_from_OCE_REP_1[[PCODE]:[PNAME]],2,)</f>
        <v>ATHENS (PIRAEUS), GREECE</v>
      </c>
      <c r="J844" t="str">
        <f>_xlfn.CONCAT(Table_Query_from_OCE_REP4[[#This Row],[FMPORT]],"/",Table_Query_from_OCE_REP4[[#This Row],[TOPORT]])</f>
        <v>BCN/PIR</v>
      </c>
      <c r="K844" t="str">
        <f>_xlfn.CONCAT(Table_Query_from_OCE_REP4[[#This Row],[FM NAME]],"/",Table_Query_from_OCE_REP4[[#This Row],[TO NAME]])</f>
        <v>BARCELONA, SPAIN/ATHENS (PIRAEUS), GREECE</v>
      </c>
      <c r="M844" t="s">
        <v>2862</v>
      </c>
      <c r="N844" t="s">
        <v>2863</v>
      </c>
      <c r="O844" t="s">
        <v>1254</v>
      </c>
    </row>
    <row r="845" spans="1:15" x14ac:dyDescent="0.35">
      <c r="A845" t="s">
        <v>974</v>
      </c>
      <c r="B845" t="s">
        <v>317</v>
      </c>
      <c r="C845" t="s">
        <v>789</v>
      </c>
      <c r="D845" s="17">
        <v>45219</v>
      </c>
      <c r="E845">
        <v>10</v>
      </c>
      <c r="F845" t="s">
        <v>48</v>
      </c>
      <c r="G845" t="str">
        <f>VLOOKUP(Table_Query_from_OCE_REP4[[#This Row],[FMPORT]],Table_Query_from_OCE_REP_1[],2,)</f>
        <v>ROME (CIVITAVECCHIA), ITALY</v>
      </c>
      <c r="H845" t="s">
        <v>88</v>
      </c>
      <c r="I845" t="str">
        <f>VLOOKUP(Table_Query_from_OCE_REP4[[#This Row],[TOPORT]],Table_Query_from_OCE_REP_1[[PCODE]:[PNAME]],2,)</f>
        <v>TRIESTE, ITALY</v>
      </c>
      <c r="J845" t="str">
        <f>_xlfn.CONCAT(Table_Query_from_OCE_REP4[[#This Row],[FMPORT]],"/",Table_Query_from_OCE_REP4[[#This Row],[TOPORT]])</f>
        <v>CIV/TRS</v>
      </c>
      <c r="K845" t="str">
        <f>_xlfn.CONCAT(Table_Query_from_OCE_REP4[[#This Row],[FM NAME]],"/",Table_Query_from_OCE_REP4[[#This Row],[TO NAME]])</f>
        <v>ROME (CIVITAVECCHIA), ITALY/TRIESTE, ITALY</v>
      </c>
      <c r="M845" t="s">
        <v>4151</v>
      </c>
      <c r="N845" t="s">
        <v>4152</v>
      </c>
      <c r="O845" t="s">
        <v>1825</v>
      </c>
    </row>
    <row r="846" spans="1:15" x14ac:dyDescent="0.35">
      <c r="A846" t="s">
        <v>975</v>
      </c>
      <c r="B846" t="s">
        <v>976</v>
      </c>
      <c r="C846" t="s">
        <v>789</v>
      </c>
      <c r="D846" s="17">
        <v>45219</v>
      </c>
      <c r="E846">
        <v>20</v>
      </c>
      <c r="F846" t="s">
        <v>48</v>
      </c>
      <c r="G846" t="str">
        <f>VLOOKUP(Table_Query_from_OCE_REP4[[#This Row],[FMPORT]],Table_Query_from_OCE_REP_1[],2,)</f>
        <v>ROME (CIVITAVECCHIA), ITALY</v>
      </c>
      <c r="H846" t="s">
        <v>47</v>
      </c>
      <c r="I846" t="str">
        <f>VLOOKUP(Table_Query_from_OCE_REP4[[#This Row],[TOPORT]],Table_Query_from_OCE_REP_1[[PCODE]:[PNAME]],2,)</f>
        <v>ATHENS (PIRAEUS), GREECE</v>
      </c>
      <c r="J846" t="str">
        <f>_xlfn.CONCAT(Table_Query_from_OCE_REP4[[#This Row],[FMPORT]],"/",Table_Query_from_OCE_REP4[[#This Row],[TOPORT]])</f>
        <v>CIV/PIR</v>
      </c>
      <c r="K846" t="str">
        <f>_xlfn.CONCAT(Table_Query_from_OCE_REP4[[#This Row],[FM NAME]],"/",Table_Query_from_OCE_REP4[[#This Row],[TO NAME]])</f>
        <v>ROME (CIVITAVECCHIA), ITALY/ATHENS (PIRAEUS), GREECE</v>
      </c>
      <c r="M846" t="s">
        <v>39</v>
      </c>
      <c r="N846" t="s">
        <v>2864</v>
      </c>
      <c r="O846" t="s">
        <v>1382</v>
      </c>
    </row>
    <row r="847" spans="1:15" x14ac:dyDescent="0.35">
      <c r="A847" t="s">
        <v>977</v>
      </c>
      <c r="B847" t="s">
        <v>978</v>
      </c>
      <c r="C847" t="s">
        <v>789</v>
      </c>
      <c r="D847" s="17">
        <v>45229</v>
      </c>
      <c r="E847">
        <v>10</v>
      </c>
      <c r="F847" t="s">
        <v>88</v>
      </c>
      <c r="G847" t="str">
        <f>VLOOKUP(Table_Query_from_OCE_REP4[[#This Row],[FMPORT]],Table_Query_from_OCE_REP_1[],2,)</f>
        <v>TRIESTE, ITALY</v>
      </c>
      <c r="H847" t="s">
        <v>47</v>
      </c>
      <c r="I847" t="str">
        <f>VLOOKUP(Table_Query_from_OCE_REP4[[#This Row],[TOPORT]],Table_Query_from_OCE_REP_1[[PCODE]:[PNAME]],2,)</f>
        <v>ATHENS (PIRAEUS), GREECE</v>
      </c>
      <c r="J847" t="str">
        <f>_xlfn.CONCAT(Table_Query_from_OCE_REP4[[#This Row],[FMPORT]],"/",Table_Query_from_OCE_REP4[[#This Row],[TOPORT]])</f>
        <v>TRS/PIR</v>
      </c>
      <c r="K847" t="str">
        <f>_xlfn.CONCAT(Table_Query_from_OCE_REP4[[#This Row],[FM NAME]],"/",Table_Query_from_OCE_REP4[[#This Row],[TO NAME]])</f>
        <v>TRIESTE, ITALY/ATHENS (PIRAEUS), GREECE</v>
      </c>
      <c r="M847" t="s">
        <v>2865</v>
      </c>
      <c r="N847" t="s">
        <v>2866</v>
      </c>
      <c r="O847" t="s">
        <v>1785</v>
      </c>
    </row>
    <row r="848" spans="1:15" x14ac:dyDescent="0.35">
      <c r="A848" t="s">
        <v>979</v>
      </c>
      <c r="B848" t="s">
        <v>980</v>
      </c>
      <c r="C848" t="s">
        <v>789</v>
      </c>
      <c r="D848" s="17">
        <v>45239</v>
      </c>
      <c r="E848">
        <v>10</v>
      </c>
      <c r="F848" t="s">
        <v>47</v>
      </c>
      <c r="G848" t="str">
        <f>VLOOKUP(Table_Query_from_OCE_REP4[[#This Row],[FMPORT]],Table_Query_from_OCE_REP_1[],2,)</f>
        <v>ATHENS (PIRAEUS), GREECE</v>
      </c>
      <c r="H848" t="s">
        <v>49</v>
      </c>
      <c r="I848" t="str">
        <f>VLOOKUP(Table_Query_from_OCE_REP4[[#This Row],[TOPORT]],Table_Query_from_OCE_REP_1[[PCODE]:[PNAME]],2,)</f>
        <v>BARCELONA, SPAIN</v>
      </c>
      <c r="J848" t="str">
        <f>_xlfn.CONCAT(Table_Query_from_OCE_REP4[[#This Row],[FMPORT]],"/",Table_Query_from_OCE_REP4[[#This Row],[TOPORT]])</f>
        <v>PIR/BCN</v>
      </c>
      <c r="K848" t="str">
        <f>_xlfn.CONCAT(Table_Query_from_OCE_REP4[[#This Row],[FM NAME]],"/",Table_Query_from_OCE_REP4[[#This Row],[TO NAME]])</f>
        <v>ATHENS (PIRAEUS), GREECE/BARCELONA, SPAIN</v>
      </c>
      <c r="M848" t="s">
        <v>55</v>
      </c>
      <c r="N848" t="s">
        <v>2867</v>
      </c>
      <c r="O848" t="s">
        <v>1300</v>
      </c>
    </row>
    <row r="849" spans="1:15" x14ac:dyDescent="0.35">
      <c r="A849" t="s">
        <v>981</v>
      </c>
      <c r="B849" t="s">
        <v>982</v>
      </c>
      <c r="C849" t="s">
        <v>789</v>
      </c>
      <c r="D849" s="17">
        <v>45249</v>
      </c>
      <c r="E849">
        <v>10</v>
      </c>
      <c r="F849" t="s">
        <v>49</v>
      </c>
      <c r="G849" t="str">
        <f>VLOOKUP(Table_Query_from_OCE_REP4[[#This Row],[FMPORT]],Table_Query_from_OCE_REP_1[],2,)</f>
        <v>BARCELONA, SPAIN</v>
      </c>
      <c r="H849" t="s">
        <v>411</v>
      </c>
      <c r="I849" t="str">
        <f>VLOOKUP(Table_Query_from_OCE_REP4[[#This Row],[TOPORT]],Table_Query_from_OCE_REP_1[[PCODE]:[PNAME]],2,)</f>
        <v>ISTANBUL, TURKEY</v>
      </c>
      <c r="J849" t="str">
        <f>_xlfn.CONCAT(Table_Query_from_OCE_REP4[[#This Row],[FMPORT]],"/",Table_Query_from_OCE_REP4[[#This Row],[TOPORT]])</f>
        <v>BCN/IST</v>
      </c>
      <c r="K849" t="str">
        <f>_xlfn.CONCAT(Table_Query_from_OCE_REP4[[#This Row],[FM NAME]],"/",Table_Query_from_OCE_REP4[[#This Row],[TO NAME]])</f>
        <v>BARCELONA, SPAIN/ISTANBUL, TURKEY</v>
      </c>
      <c r="M849" t="s">
        <v>2868</v>
      </c>
      <c r="N849" t="s">
        <v>2869</v>
      </c>
      <c r="O849" t="s">
        <v>1270</v>
      </c>
    </row>
    <row r="850" spans="1:15" x14ac:dyDescent="0.35">
      <c r="A850" t="s">
        <v>983</v>
      </c>
      <c r="B850" t="s">
        <v>984</v>
      </c>
      <c r="C850" t="s">
        <v>789</v>
      </c>
      <c r="D850" s="17">
        <v>45249</v>
      </c>
      <c r="E850">
        <v>30</v>
      </c>
      <c r="F850" t="s">
        <v>49</v>
      </c>
      <c r="G850" t="str">
        <f>VLOOKUP(Table_Query_from_OCE_REP4[[#This Row],[FMPORT]],Table_Query_from_OCE_REP_1[],2,)</f>
        <v>BARCELONA, SPAIN</v>
      </c>
      <c r="H850" t="s">
        <v>64</v>
      </c>
      <c r="I850" t="str">
        <f>VLOOKUP(Table_Query_from_OCE_REP4[[#This Row],[TOPORT]],Table_Query_from_OCE_REP_1[[PCODE]:[PNAME]],2,)</f>
        <v>DUBAI, UAE</v>
      </c>
      <c r="J850" t="str">
        <f>_xlfn.CONCAT(Table_Query_from_OCE_REP4[[#This Row],[FMPORT]],"/",Table_Query_from_OCE_REP4[[#This Row],[TOPORT]])</f>
        <v>BCN/DXB</v>
      </c>
      <c r="K850" t="str">
        <f>_xlfn.CONCAT(Table_Query_from_OCE_REP4[[#This Row],[FM NAME]],"/",Table_Query_from_OCE_REP4[[#This Row],[TO NAME]])</f>
        <v>BARCELONA, SPAIN/DUBAI, UAE</v>
      </c>
      <c r="M850" t="s">
        <v>2870</v>
      </c>
      <c r="N850" t="s">
        <v>2871</v>
      </c>
      <c r="O850" t="s">
        <v>2872</v>
      </c>
    </row>
    <row r="851" spans="1:15" x14ac:dyDescent="0.35">
      <c r="A851" t="s">
        <v>985</v>
      </c>
      <c r="B851" t="s">
        <v>4429</v>
      </c>
      <c r="C851" t="s">
        <v>789</v>
      </c>
      <c r="D851" s="17">
        <v>45259</v>
      </c>
      <c r="E851">
        <v>20</v>
      </c>
      <c r="F851" t="s">
        <v>411</v>
      </c>
      <c r="G851" t="str">
        <f>VLOOKUP(Table_Query_from_OCE_REP4[[#This Row],[FMPORT]],Table_Query_from_OCE_REP_1[],2,)</f>
        <v>ISTANBUL, TURKEY</v>
      </c>
      <c r="H851" t="s">
        <v>64</v>
      </c>
      <c r="I851" t="str">
        <f>VLOOKUP(Table_Query_from_OCE_REP4[[#This Row],[TOPORT]],Table_Query_from_OCE_REP_1[[PCODE]:[PNAME]],2,)</f>
        <v>DUBAI, UAE</v>
      </c>
      <c r="J851" t="str">
        <f>_xlfn.CONCAT(Table_Query_from_OCE_REP4[[#This Row],[FMPORT]],"/",Table_Query_from_OCE_REP4[[#This Row],[TOPORT]])</f>
        <v>IST/DXB</v>
      </c>
      <c r="K851" t="str">
        <f>_xlfn.CONCAT(Table_Query_from_OCE_REP4[[#This Row],[FM NAME]],"/",Table_Query_from_OCE_REP4[[#This Row],[TO NAME]])</f>
        <v>ISTANBUL, TURKEY/DUBAI, UAE</v>
      </c>
      <c r="M851" t="s">
        <v>2873</v>
      </c>
      <c r="N851" t="s">
        <v>2874</v>
      </c>
      <c r="O851" t="s">
        <v>1676</v>
      </c>
    </row>
    <row r="852" spans="1:15" x14ac:dyDescent="0.35">
      <c r="A852" t="s">
        <v>3332</v>
      </c>
      <c r="B852" t="s">
        <v>3333</v>
      </c>
      <c r="C852" t="s">
        <v>789</v>
      </c>
      <c r="D852" s="17">
        <v>45259</v>
      </c>
      <c r="E852">
        <v>30</v>
      </c>
      <c r="F852" t="s">
        <v>411</v>
      </c>
      <c r="G852" t="str">
        <f>VLOOKUP(Table_Query_from_OCE_REP4[[#This Row],[FMPORT]],Table_Query_from_OCE_REP_1[],2,)</f>
        <v>ISTANBUL, TURKEY</v>
      </c>
      <c r="H852" t="s">
        <v>550</v>
      </c>
      <c r="I852" t="str">
        <f>VLOOKUP(Table_Query_from_OCE_REP4[[#This Row],[TOPORT]],Table_Query_from_OCE_REP_1[[PCODE]:[PNAME]],2,)</f>
        <v>ABU DHABI, UNITED ARAB EMIRATE</v>
      </c>
      <c r="J852" t="str">
        <f>_xlfn.CONCAT(Table_Query_from_OCE_REP4[[#This Row],[FMPORT]],"/",Table_Query_from_OCE_REP4[[#This Row],[TOPORT]])</f>
        <v>IST/ABU</v>
      </c>
      <c r="K852" t="str">
        <f>_xlfn.CONCAT(Table_Query_from_OCE_REP4[[#This Row],[FM NAME]],"/",Table_Query_from_OCE_REP4[[#This Row],[TO NAME]])</f>
        <v>ISTANBUL, TURKEY/ABU DHABI, UNITED ARAB EMIRATE</v>
      </c>
      <c r="M852" t="s">
        <v>4153</v>
      </c>
      <c r="N852" t="s">
        <v>4154</v>
      </c>
      <c r="O852" t="s">
        <v>1320</v>
      </c>
    </row>
    <row r="853" spans="1:15" x14ac:dyDescent="0.35">
      <c r="A853" t="s">
        <v>3334</v>
      </c>
      <c r="B853" t="s">
        <v>554</v>
      </c>
      <c r="C853" t="s">
        <v>789</v>
      </c>
      <c r="D853" s="17">
        <v>45279</v>
      </c>
      <c r="E853">
        <v>10</v>
      </c>
      <c r="F853" t="s">
        <v>64</v>
      </c>
      <c r="G853" t="str">
        <f>VLOOKUP(Table_Query_from_OCE_REP4[[#This Row],[FMPORT]],Table_Query_from_OCE_REP_1[],2,)</f>
        <v>DUBAI, UAE</v>
      </c>
      <c r="H853" t="s">
        <v>550</v>
      </c>
      <c r="I853" t="str">
        <f>VLOOKUP(Table_Query_from_OCE_REP4[[#This Row],[TOPORT]],Table_Query_from_OCE_REP_1[[PCODE]:[PNAME]],2,)</f>
        <v>ABU DHABI, UNITED ARAB EMIRATE</v>
      </c>
      <c r="J853" t="str">
        <f>_xlfn.CONCAT(Table_Query_from_OCE_REP4[[#This Row],[FMPORT]],"/",Table_Query_from_OCE_REP4[[#This Row],[TOPORT]])</f>
        <v>DXB/ABU</v>
      </c>
      <c r="K853" t="str">
        <f>_xlfn.CONCAT(Table_Query_from_OCE_REP4[[#This Row],[FM NAME]],"/",Table_Query_from_OCE_REP4[[#This Row],[TO NAME]])</f>
        <v>DUBAI, UAE/ABU DHABI, UNITED ARAB EMIRATE</v>
      </c>
      <c r="M853" t="s">
        <v>2875</v>
      </c>
      <c r="N853" t="s">
        <v>2876</v>
      </c>
      <c r="O853" t="s">
        <v>2189</v>
      </c>
    </row>
    <row r="854" spans="1:15" x14ac:dyDescent="0.35">
      <c r="A854" t="s">
        <v>986</v>
      </c>
      <c r="B854" t="s">
        <v>987</v>
      </c>
      <c r="C854" t="s">
        <v>789</v>
      </c>
      <c r="D854" s="17">
        <v>45289</v>
      </c>
      <c r="E854">
        <v>10</v>
      </c>
      <c r="F854" t="s">
        <v>550</v>
      </c>
      <c r="G854" t="str">
        <f>VLOOKUP(Table_Query_from_OCE_REP4[[#This Row],[FMPORT]],Table_Query_from_OCE_REP_1[],2,)</f>
        <v>ABU DHABI, UNITED ARAB EMIRATE</v>
      </c>
      <c r="H854" t="s">
        <v>52</v>
      </c>
      <c r="I854" t="str">
        <f>VLOOKUP(Table_Query_from_OCE_REP4[[#This Row],[TOPORT]],Table_Query_from_OCE_REP_1[[PCODE]:[PNAME]],2,)</f>
        <v>MUMBAI, INDIA</v>
      </c>
      <c r="J854" t="str">
        <f>_xlfn.CONCAT(Table_Query_from_OCE_REP4[[#This Row],[FMPORT]],"/",Table_Query_from_OCE_REP4[[#This Row],[TOPORT]])</f>
        <v>ABU/MUM</v>
      </c>
      <c r="K854" t="str">
        <f>_xlfn.CONCAT(Table_Query_from_OCE_REP4[[#This Row],[FM NAME]],"/",Table_Query_from_OCE_REP4[[#This Row],[TO NAME]])</f>
        <v>ABU DHABI, UNITED ARAB EMIRATE/MUMBAI, INDIA</v>
      </c>
      <c r="M854" t="s">
        <v>2877</v>
      </c>
      <c r="N854" t="s">
        <v>2878</v>
      </c>
      <c r="O854" t="s">
        <v>1281</v>
      </c>
    </row>
    <row r="855" spans="1:15" x14ac:dyDescent="0.35">
      <c r="A855" t="s">
        <v>3335</v>
      </c>
      <c r="B855" t="s">
        <v>3336</v>
      </c>
      <c r="C855" t="s">
        <v>789</v>
      </c>
      <c r="D855" s="17">
        <v>45289</v>
      </c>
      <c r="E855">
        <v>30</v>
      </c>
      <c r="F855" t="s">
        <v>550</v>
      </c>
      <c r="G855" t="str">
        <f>VLOOKUP(Table_Query_from_OCE_REP4[[#This Row],[FMPORT]],Table_Query_from_OCE_REP_1[],2,)</f>
        <v>ABU DHABI, UNITED ARAB EMIRATE</v>
      </c>
      <c r="H855" t="s">
        <v>32</v>
      </c>
      <c r="I855" t="str">
        <f>VLOOKUP(Table_Query_from_OCE_REP4[[#This Row],[TOPORT]],Table_Query_from_OCE_REP_1[[PCODE]:[PNAME]],2,)</f>
        <v>SINGAPORE, SINGAPORE</v>
      </c>
      <c r="J855" t="str">
        <f>_xlfn.CONCAT(Table_Query_from_OCE_REP4[[#This Row],[FMPORT]],"/",Table_Query_from_OCE_REP4[[#This Row],[TOPORT]])</f>
        <v>ABU/SIN</v>
      </c>
      <c r="K855" t="str">
        <f>_xlfn.CONCAT(Table_Query_from_OCE_REP4[[#This Row],[FM NAME]],"/",Table_Query_from_OCE_REP4[[#This Row],[TO NAME]])</f>
        <v>ABU DHABI, UNITED ARAB EMIRATE/SINGAPORE, SINGAPORE</v>
      </c>
      <c r="M855" t="s">
        <v>2879</v>
      </c>
      <c r="N855" t="s">
        <v>2880</v>
      </c>
      <c r="O855" t="s">
        <v>1270</v>
      </c>
    </row>
    <row r="856" spans="1:15" x14ac:dyDescent="0.35">
      <c r="A856" t="s">
        <v>3337</v>
      </c>
      <c r="B856" t="s">
        <v>3338</v>
      </c>
      <c r="C856" t="s">
        <v>789</v>
      </c>
      <c r="D856" s="17">
        <v>45289</v>
      </c>
      <c r="E856">
        <v>45</v>
      </c>
      <c r="F856" t="s">
        <v>550</v>
      </c>
      <c r="G856" t="str">
        <f>VLOOKUP(Table_Query_from_OCE_REP4[[#This Row],[FMPORT]],Table_Query_from_OCE_REP_1[],2,)</f>
        <v>ABU DHABI, UNITED ARAB EMIRATE</v>
      </c>
      <c r="H856" t="s">
        <v>996</v>
      </c>
      <c r="I856" t="str">
        <f>VLOOKUP(Table_Query_from_OCE_REP4[[#This Row],[TOPORT]],Table_Query_from_OCE_REP_1[[PCODE]:[PNAME]],2,)</f>
        <v>BANGKOK (LAEM CHABANG), THAILAND</v>
      </c>
      <c r="J856" t="str">
        <f>_xlfn.CONCAT(Table_Query_from_OCE_REP4[[#This Row],[FMPORT]],"/",Table_Query_from_OCE_REP4[[#This Row],[TOPORT]])</f>
        <v>ABU/BKK</v>
      </c>
      <c r="K856" t="str">
        <f>_xlfn.CONCAT(Table_Query_from_OCE_REP4[[#This Row],[FM NAME]],"/",Table_Query_from_OCE_REP4[[#This Row],[TO NAME]])</f>
        <v>ABU DHABI, UNITED ARAB EMIRATE/BANGKOK (LAEM CHABANG), THAILAND</v>
      </c>
      <c r="M856" t="s">
        <v>2881</v>
      </c>
      <c r="N856" t="s">
        <v>2882</v>
      </c>
      <c r="O856" t="s">
        <v>1270</v>
      </c>
    </row>
    <row r="857" spans="1:15" x14ac:dyDescent="0.35">
      <c r="A857" t="s">
        <v>988</v>
      </c>
      <c r="B857" t="s">
        <v>989</v>
      </c>
      <c r="C857" t="s">
        <v>789</v>
      </c>
      <c r="D857" s="17">
        <v>45289</v>
      </c>
      <c r="E857">
        <v>82</v>
      </c>
      <c r="F857" t="s">
        <v>550</v>
      </c>
      <c r="G857" t="str">
        <f>VLOOKUP(Table_Query_from_OCE_REP4[[#This Row],[FMPORT]],Table_Query_from_OCE_REP_1[],2,)</f>
        <v>ABU DHABI, UNITED ARAB EMIRATE</v>
      </c>
      <c r="H857" t="s">
        <v>71</v>
      </c>
      <c r="I857" t="str">
        <f>VLOOKUP(Table_Query_from_OCE_REP4[[#This Row],[TOPORT]],Table_Query_from_OCE_REP_1[[PCODE]:[PNAME]],2,)</f>
        <v>TOKYO (YOKOHAMA), JAPAN</v>
      </c>
      <c r="J857" t="str">
        <f>_xlfn.CONCAT(Table_Query_from_OCE_REP4[[#This Row],[FMPORT]],"/",Table_Query_from_OCE_REP4[[#This Row],[TOPORT]])</f>
        <v>ABU/YOK</v>
      </c>
      <c r="K857" t="str">
        <f>_xlfn.CONCAT(Table_Query_from_OCE_REP4[[#This Row],[FM NAME]],"/",Table_Query_from_OCE_REP4[[#This Row],[TO NAME]])</f>
        <v>ABU DHABI, UNITED ARAB EMIRATE/TOKYO (YOKOHAMA), JAPAN</v>
      </c>
      <c r="M857" t="s">
        <v>2883</v>
      </c>
      <c r="N857" t="s">
        <v>2884</v>
      </c>
      <c r="O857" t="s">
        <v>1308</v>
      </c>
    </row>
    <row r="858" spans="1:15" x14ac:dyDescent="0.35">
      <c r="A858" t="s">
        <v>990</v>
      </c>
      <c r="B858" t="s">
        <v>991</v>
      </c>
      <c r="C858" t="s">
        <v>789</v>
      </c>
      <c r="D858" s="17">
        <v>45299</v>
      </c>
      <c r="E858">
        <v>20</v>
      </c>
      <c r="F858" t="s">
        <v>52</v>
      </c>
      <c r="G858" t="str">
        <f>VLOOKUP(Table_Query_from_OCE_REP4[[#This Row],[FMPORT]],Table_Query_from_OCE_REP_1[],2,)</f>
        <v>MUMBAI, INDIA</v>
      </c>
      <c r="H858" t="s">
        <v>32</v>
      </c>
      <c r="I858" t="str">
        <f>VLOOKUP(Table_Query_from_OCE_REP4[[#This Row],[TOPORT]],Table_Query_from_OCE_REP_1[[PCODE]:[PNAME]],2,)</f>
        <v>SINGAPORE, SINGAPORE</v>
      </c>
      <c r="J858" t="str">
        <f>_xlfn.CONCAT(Table_Query_from_OCE_REP4[[#This Row],[FMPORT]],"/",Table_Query_from_OCE_REP4[[#This Row],[TOPORT]])</f>
        <v>MUM/SIN</v>
      </c>
      <c r="K858" t="str">
        <f>_xlfn.CONCAT(Table_Query_from_OCE_REP4[[#This Row],[FM NAME]],"/",Table_Query_from_OCE_REP4[[#This Row],[TO NAME]])</f>
        <v>MUMBAI, INDIA/SINGAPORE, SINGAPORE</v>
      </c>
      <c r="M858" t="s">
        <v>61</v>
      </c>
      <c r="N858" t="s">
        <v>2885</v>
      </c>
      <c r="O858" t="s">
        <v>1777</v>
      </c>
    </row>
    <row r="859" spans="1:15" x14ac:dyDescent="0.35">
      <c r="A859" t="s">
        <v>3339</v>
      </c>
      <c r="B859" t="s">
        <v>3340</v>
      </c>
      <c r="C859" t="s">
        <v>789</v>
      </c>
      <c r="D859" s="17">
        <v>45299</v>
      </c>
      <c r="E859">
        <v>35</v>
      </c>
      <c r="F859" t="s">
        <v>52</v>
      </c>
      <c r="G859" t="str">
        <f>VLOOKUP(Table_Query_from_OCE_REP4[[#This Row],[FMPORT]],Table_Query_from_OCE_REP_1[],2,)</f>
        <v>MUMBAI, INDIA</v>
      </c>
      <c r="H859" t="s">
        <v>996</v>
      </c>
      <c r="I859" t="str">
        <f>VLOOKUP(Table_Query_from_OCE_REP4[[#This Row],[TOPORT]],Table_Query_from_OCE_REP_1[[PCODE]:[PNAME]],2,)</f>
        <v>BANGKOK (LAEM CHABANG), THAILAND</v>
      </c>
      <c r="J859" t="str">
        <f>_xlfn.CONCAT(Table_Query_from_OCE_REP4[[#This Row],[FMPORT]],"/",Table_Query_from_OCE_REP4[[#This Row],[TOPORT]])</f>
        <v>MUM/BKK</v>
      </c>
      <c r="K859" t="str">
        <f>_xlfn.CONCAT(Table_Query_from_OCE_REP4[[#This Row],[FM NAME]],"/",Table_Query_from_OCE_REP4[[#This Row],[TO NAME]])</f>
        <v>MUMBAI, INDIA/BANGKOK (LAEM CHABANG), THAILAND</v>
      </c>
      <c r="M859" t="s">
        <v>2886</v>
      </c>
      <c r="N859" t="s">
        <v>2887</v>
      </c>
      <c r="O859" t="s">
        <v>1379</v>
      </c>
    </row>
    <row r="860" spans="1:15" x14ac:dyDescent="0.35">
      <c r="A860" t="s">
        <v>992</v>
      </c>
      <c r="B860" t="s">
        <v>993</v>
      </c>
      <c r="C860" t="s">
        <v>789</v>
      </c>
      <c r="D860" s="17">
        <v>45299</v>
      </c>
      <c r="E860">
        <v>72</v>
      </c>
      <c r="F860" t="s">
        <v>52</v>
      </c>
      <c r="G860" t="str">
        <f>VLOOKUP(Table_Query_from_OCE_REP4[[#This Row],[FMPORT]],Table_Query_from_OCE_REP_1[],2,)</f>
        <v>MUMBAI, INDIA</v>
      </c>
      <c r="H860" t="s">
        <v>71</v>
      </c>
      <c r="I860" t="str">
        <f>VLOOKUP(Table_Query_from_OCE_REP4[[#This Row],[TOPORT]],Table_Query_from_OCE_REP_1[[PCODE]:[PNAME]],2,)</f>
        <v>TOKYO (YOKOHAMA), JAPAN</v>
      </c>
      <c r="J860" t="str">
        <f>_xlfn.CONCAT(Table_Query_from_OCE_REP4[[#This Row],[FMPORT]],"/",Table_Query_from_OCE_REP4[[#This Row],[TOPORT]])</f>
        <v>MUM/YOK</v>
      </c>
      <c r="K860" t="str">
        <f>_xlfn.CONCAT(Table_Query_from_OCE_REP4[[#This Row],[FM NAME]],"/",Table_Query_from_OCE_REP4[[#This Row],[TO NAME]])</f>
        <v>MUMBAI, INDIA/TOKYO (YOKOHAMA), JAPAN</v>
      </c>
      <c r="M860" t="s">
        <v>2888</v>
      </c>
      <c r="N860" t="s">
        <v>2889</v>
      </c>
      <c r="O860" t="s">
        <v>2351</v>
      </c>
    </row>
    <row r="861" spans="1:15" x14ac:dyDescent="0.35">
      <c r="A861" t="s">
        <v>994</v>
      </c>
      <c r="B861" t="s">
        <v>995</v>
      </c>
      <c r="C861" t="s">
        <v>789</v>
      </c>
      <c r="D861" s="17">
        <v>45319</v>
      </c>
      <c r="E861">
        <v>15</v>
      </c>
      <c r="F861" t="s">
        <v>32</v>
      </c>
      <c r="G861" t="str">
        <f>VLOOKUP(Table_Query_from_OCE_REP4[[#This Row],[FMPORT]],Table_Query_from_OCE_REP_1[],2,)</f>
        <v>SINGAPORE, SINGAPORE</v>
      </c>
      <c r="H861" t="s">
        <v>996</v>
      </c>
      <c r="I861" t="str">
        <f>VLOOKUP(Table_Query_from_OCE_REP4[[#This Row],[TOPORT]],Table_Query_from_OCE_REP_1[[PCODE]:[PNAME]],2,)</f>
        <v>BANGKOK (LAEM CHABANG), THAILAND</v>
      </c>
      <c r="J861" t="str">
        <f>_xlfn.CONCAT(Table_Query_from_OCE_REP4[[#This Row],[FMPORT]],"/",Table_Query_from_OCE_REP4[[#This Row],[TOPORT]])</f>
        <v>SIN/BKK</v>
      </c>
      <c r="K861" t="str">
        <f>_xlfn.CONCAT(Table_Query_from_OCE_REP4[[#This Row],[FM NAME]],"/",Table_Query_from_OCE_REP4[[#This Row],[TO NAME]])</f>
        <v>SINGAPORE, SINGAPORE/BANGKOK (LAEM CHABANG), THAILAND</v>
      </c>
      <c r="M861" t="s">
        <v>3653</v>
      </c>
      <c r="N861" t="s">
        <v>3654</v>
      </c>
      <c r="O861" t="s">
        <v>1343</v>
      </c>
    </row>
    <row r="862" spans="1:15" x14ac:dyDescent="0.35">
      <c r="A862" t="s">
        <v>997</v>
      </c>
      <c r="B862" t="s">
        <v>998</v>
      </c>
      <c r="C862" t="s">
        <v>789</v>
      </c>
      <c r="D862" s="17">
        <v>45334</v>
      </c>
      <c r="E862">
        <v>14</v>
      </c>
      <c r="F862" t="s">
        <v>996</v>
      </c>
      <c r="G862" t="str">
        <f>VLOOKUP(Table_Query_from_OCE_REP4[[#This Row],[FMPORT]],Table_Query_from_OCE_REP_1[],2,)</f>
        <v>BANGKOK (LAEM CHABANG), THAILAND</v>
      </c>
      <c r="H862" t="s">
        <v>33</v>
      </c>
      <c r="I862" t="str">
        <f>VLOOKUP(Table_Query_from_OCE_REP4[[#This Row],[TOPORT]],Table_Query_from_OCE_REP_1[[PCODE]:[PNAME]],2,)</f>
        <v>HONG KONG, CHINA</v>
      </c>
      <c r="J862" t="str">
        <f>_xlfn.CONCAT(Table_Query_from_OCE_REP4[[#This Row],[FMPORT]],"/",Table_Query_from_OCE_REP4[[#This Row],[TOPORT]])</f>
        <v>BKK/HKG</v>
      </c>
      <c r="K862" t="str">
        <f>_xlfn.CONCAT(Table_Query_from_OCE_REP4[[#This Row],[FM NAME]],"/",Table_Query_from_OCE_REP4[[#This Row],[TO NAME]])</f>
        <v>BANGKOK (LAEM CHABANG), THAILAND/HONG KONG, CHINA</v>
      </c>
      <c r="M862" t="s">
        <v>2890</v>
      </c>
      <c r="N862" t="s">
        <v>2891</v>
      </c>
      <c r="O862" t="s">
        <v>27</v>
      </c>
    </row>
    <row r="863" spans="1:15" x14ac:dyDescent="0.35">
      <c r="A863" t="s">
        <v>3341</v>
      </c>
      <c r="B863" t="s">
        <v>3342</v>
      </c>
      <c r="C863" t="s">
        <v>789</v>
      </c>
      <c r="D863" s="17">
        <v>45334</v>
      </c>
      <c r="E863">
        <v>26</v>
      </c>
      <c r="F863" t="s">
        <v>996</v>
      </c>
      <c r="G863" t="str">
        <f>VLOOKUP(Table_Query_from_OCE_REP4[[#This Row],[FMPORT]],Table_Query_from_OCE_REP_1[],2,)</f>
        <v>BANGKOK (LAEM CHABANG), THAILAND</v>
      </c>
      <c r="H863" t="s">
        <v>1001</v>
      </c>
      <c r="I863" t="str">
        <f>VLOOKUP(Table_Query_from_OCE_REP4[[#This Row],[TOPORT]],Table_Query_from_OCE_REP_1[[PCODE]:[PNAME]],2,)</f>
        <v>SEOUL (INCHEON), SOUTH KOREA</v>
      </c>
      <c r="J863" t="str">
        <f>_xlfn.CONCAT(Table_Query_from_OCE_REP4[[#This Row],[FMPORT]],"/",Table_Query_from_OCE_REP4[[#This Row],[TOPORT]])</f>
        <v>BKK/INC</v>
      </c>
      <c r="K863" t="str">
        <f>_xlfn.CONCAT(Table_Query_from_OCE_REP4[[#This Row],[FM NAME]],"/",Table_Query_from_OCE_REP4[[#This Row],[TO NAME]])</f>
        <v>BANGKOK (LAEM CHABANG), THAILAND/SEOUL (INCHEON), SOUTH KOREA</v>
      </c>
      <c r="M863" t="s">
        <v>2892</v>
      </c>
      <c r="N863" t="s">
        <v>2893</v>
      </c>
      <c r="O863" t="s">
        <v>1358</v>
      </c>
    </row>
    <row r="864" spans="1:15" x14ac:dyDescent="0.35">
      <c r="A864" t="s">
        <v>3343</v>
      </c>
      <c r="B864" t="s">
        <v>3344</v>
      </c>
      <c r="C864" t="s">
        <v>789</v>
      </c>
      <c r="D864" s="17">
        <v>45334</v>
      </c>
      <c r="E864">
        <v>37</v>
      </c>
      <c r="F864" t="s">
        <v>996</v>
      </c>
      <c r="G864" t="str">
        <f>VLOOKUP(Table_Query_from_OCE_REP4[[#This Row],[FMPORT]],Table_Query_from_OCE_REP_1[],2,)</f>
        <v>BANGKOK (LAEM CHABANG), THAILAND</v>
      </c>
      <c r="H864" t="s">
        <v>71</v>
      </c>
      <c r="I864" t="str">
        <f>VLOOKUP(Table_Query_from_OCE_REP4[[#This Row],[TOPORT]],Table_Query_from_OCE_REP_1[[PCODE]:[PNAME]],2,)</f>
        <v>TOKYO (YOKOHAMA), JAPAN</v>
      </c>
      <c r="J864" t="str">
        <f>_xlfn.CONCAT(Table_Query_from_OCE_REP4[[#This Row],[FMPORT]],"/",Table_Query_from_OCE_REP4[[#This Row],[TOPORT]])</f>
        <v>BKK/YOK</v>
      </c>
      <c r="K864" t="str">
        <f>_xlfn.CONCAT(Table_Query_from_OCE_REP4[[#This Row],[FM NAME]],"/",Table_Query_from_OCE_REP4[[#This Row],[TO NAME]])</f>
        <v>BANGKOK (LAEM CHABANG), THAILAND/TOKYO (YOKOHAMA), JAPAN</v>
      </c>
      <c r="M864" t="s">
        <v>2894</v>
      </c>
      <c r="N864" t="s">
        <v>2895</v>
      </c>
      <c r="O864" t="s">
        <v>1500</v>
      </c>
    </row>
    <row r="865" spans="1:15" x14ac:dyDescent="0.35">
      <c r="A865" t="s">
        <v>999</v>
      </c>
      <c r="B865" t="s">
        <v>1000</v>
      </c>
      <c r="C865" t="s">
        <v>789</v>
      </c>
      <c r="D865" s="17">
        <v>45348</v>
      </c>
      <c r="E865">
        <v>12</v>
      </c>
      <c r="F865" t="s">
        <v>33</v>
      </c>
      <c r="G865" t="str">
        <f>VLOOKUP(Table_Query_from_OCE_REP4[[#This Row],[FMPORT]],Table_Query_from_OCE_REP_1[],2,)</f>
        <v>HONG KONG, CHINA</v>
      </c>
      <c r="H865" t="s">
        <v>1001</v>
      </c>
      <c r="I865" t="str">
        <f>VLOOKUP(Table_Query_from_OCE_REP4[[#This Row],[TOPORT]],Table_Query_from_OCE_REP_1[[PCODE]:[PNAME]],2,)</f>
        <v>SEOUL (INCHEON), SOUTH KOREA</v>
      </c>
      <c r="J865" t="str">
        <f>_xlfn.CONCAT(Table_Query_from_OCE_REP4[[#This Row],[FMPORT]],"/",Table_Query_from_OCE_REP4[[#This Row],[TOPORT]])</f>
        <v>HKG/INC</v>
      </c>
      <c r="K865" t="str">
        <f>_xlfn.CONCAT(Table_Query_from_OCE_REP4[[#This Row],[FM NAME]],"/",Table_Query_from_OCE_REP4[[#This Row],[TO NAME]])</f>
        <v>HONG KONG, CHINA/SEOUL (INCHEON), SOUTH KOREA</v>
      </c>
      <c r="M865" t="s">
        <v>2896</v>
      </c>
      <c r="N865" t="s">
        <v>2897</v>
      </c>
      <c r="O865" t="s">
        <v>28</v>
      </c>
    </row>
    <row r="866" spans="1:15" x14ac:dyDescent="0.35">
      <c r="A866" t="s">
        <v>3345</v>
      </c>
      <c r="B866" t="s">
        <v>3346</v>
      </c>
      <c r="C866" t="s">
        <v>789</v>
      </c>
      <c r="D866" s="17">
        <v>45348</v>
      </c>
      <c r="E866">
        <v>23</v>
      </c>
      <c r="F866" t="s">
        <v>33</v>
      </c>
      <c r="G866" t="str">
        <f>VLOOKUP(Table_Query_from_OCE_REP4[[#This Row],[FMPORT]],Table_Query_from_OCE_REP_1[],2,)</f>
        <v>HONG KONG, CHINA</v>
      </c>
      <c r="H866" t="s">
        <v>71</v>
      </c>
      <c r="I866" t="str">
        <f>VLOOKUP(Table_Query_from_OCE_REP4[[#This Row],[TOPORT]],Table_Query_from_OCE_REP_1[[PCODE]:[PNAME]],2,)</f>
        <v>TOKYO (YOKOHAMA), JAPAN</v>
      </c>
      <c r="J866" t="str">
        <f>_xlfn.CONCAT(Table_Query_from_OCE_REP4[[#This Row],[FMPORT]],"/",Table_Query_from_OCE_REP4[[#This Row],[TOPORT]])</f>
        <v>HKG/YOK</v>
      </c>
      <c r="K866" t="str">
        <f>_xlfn.CONCAT(Table_Query_from_OCE_REP4[[#This Row],[FM NAME]],"/",Table_Query_from_OCE_REP4[[#This Row],[TO NAME]])</f>
        <v>HONG KONG, CHINA/TOKYO (YOKOHAMA), JAPAN</v>
      </c>
      <c r="M866" t="s">
        <v>2898</v>
      </c>
      <c r="N866" t="s">
        <v>2899</v>
      </c>
      <c r="O866" t="s">
        <v>27</v>
      </c>
    </row>
    <row r="867" spans="1:15" x14ac:dyDescent="0.35">
      <c r="A867" t="s">
        <v>1002</v>
      </c>
      <c r="B867" t="s">
        <v>1003</v>
      </c>
      <c r="C867" t="s">
        <v>789</v>
      </c>
      <c r="D867" s="17">
        <v>45360</v>
      </c>
      <c r="E867">
        <v>11</v>
      </c>
      <c r="F867" t="s">
        <v>1001</v>
      </c>
      <c r="G867" t="str">
        <f>VLOOKUP(Table_Query_from_OCE_REP4[[#This Row],[FMPORT]],Table_Query_from_OCE_REP_1[],2,)</f>
        <v>SEOUL (INCHEON), SOUTH KOREA</v>
      </c>
      <c r="H867" t="s">
        <v>71</v>
      </c>
      <c r="I867" t="str">
        <f>VLOOKUP(Table_Query_from_OCE_REP4[[#This Row],[TOPORT]],Table_Query_from_OCE_REP_1[[PCODE]:[PNAME]],2,)</f>
        <v>TOKYO (YOKOHAMA), JAPAN</v>
      </c>
      <c r="J867" t="str">
        <f>_xlfn.CONCAT(Table_Query_from_OCE_REP4[[#This Row],[FMPORT]],"/",Table_Query_from_OCE_REP4[[#This Row],[TOPORT]])</f>
        <v>INC/YOK</v>
      </c>
      <c r="K867" t="str">
        <f>_xlfn.CONCAT(Table_Query_from_OCE_REP4[[#This Row],[FM NAME]],"/",Table_Query_from_OCE_REP4[[#This Row],[TO NAME]])</f>
        <v>SEOUL (INCHEON), SOUTH KOREA/TOKYO (YOKOHAMA), JAPAN</v>
      </c>
      <c r="M867" t="s">
        <v>2900</v>
      </c>
      <c r="N867" t="s">
        <v>2901</v>
      </c>
      <c r="O867" t="s">
        <v>1311</v>
      </c>
    </row>
    <row r="868" spans="1:15" x14ac:dyDescent="0.35">
      <c r="A868" t="s">
        <v>3347</v>
      </c>
      <c r="B868" t="s">
        <v>3348</v>
      </c>
      <c r="C868" t="s">
        <v>789</v>
      </c>
      <c r="D868" s="17">
        <v>45371</v>
      </c>
      <c r="E868">
        <v>12</v>
      </c>
      <c r="F868" t="s">
        <v>71</v>
      </c>
      <c r="G868" t="str">
        <f>VLOOKUP(Table_Query_from_OCE_REP4[[#This Row],[FMPORT]],Table_Query_from_OCE_REP_1[],2,)</f>
        <v>TOKYO (YOKOHAMA), JAPAN</v>
      </c>
      <c r="H868" t="s">
        <v>71</v>
      </c>
      <c r="I868" t="str">
        <f>VLOOKUP(Table_Query_from_OCE_REP4[[#This Row],[TOPORT]],Table_Query_from_OCE_REP_1[[PCODE]:[PNAME]],2,)</f>
        <v>TOKYO (YOKOHAMA), JAPAN</v>
      </c>
      <c r="J868" t="str">
        <f>_xlfn.CONCAT(Table_Query_from_OCE_REP4[[#This Row],[FMPORT]],"/",Table_Query_from_OCE_REP4[[#This Row],[TOPORT]])</f>
        <v>YOK/YOK</v>
      </c>
      <c r="K868" t="str">
        <f>_xlfn.CONCAT(Table_Query_from_OCE_REP4[[#This Row],[FM NAME]],"/",Table_Query_from_OCE_REP4[[#This Row],[TO NAME]])</f>
        <v>TOKYO (YOKOHAMA), JAPAN/TOKYO (YOKOHAMA), JAPAN</v>
      </c>
      <c r="M868" t="s">
        <v>2902</v>
      </c>
      <c r="N868" t="s">
        <v>2903</v>
      </c>
      <c r="O868" t="s">
        <v>1311</v>
      </c>
    </row>
    <row r="869" spans="1:15" x14ac:dyDescent="0.35">
      <c r="A869" t="s">
        <v>3349</v>
      </c>
      <c r="B869" t="s">
        <v>3348</v>
      </c>
      <c r="C869" t="s">
        <v>789</v>
      </c>
      <c r="D869" s="17">
        <v>45383</v>
      </c>
      <c r="E869">
        <v>12</v>
      </c>
      <c r="F869" t="s">
        <v>71</v>
      </c>
      <c r="G869" t="str">
        <f>VLOOKUP(Table_Query_from_OCE_REP4[[#This Row],[FMPORT]],Table_Query_from_OCE_REP_1[],2,)</f>
        <v>TOKYO (YOKOHAMA), JAPAN</v>
      </c>
      <c r="H869" t="s">
        <v>71</v>
      </c>
      <c r="I869" t="str">
        <f>VLOOKUP(Table_Query_from_OCE_REP4[[#This Row],[TOPORT]],Table_Query_from_OCE_REP_1[[PCODE]:[PNAME]],2,)</f>
        <v>TOKYO (YOKOHAMA), JAPAN</v>
      </c>
      <c r="J869" t="str">
        <f>_xlfn.CONCAT(Table_Query_from_OCE_REP4[[#This Row],[FMPORT]],"/",Table_Query_from_OCE_REP4[[#This Row],[TOPORT]])</f>
        <v>YOK/YOK</v>
      </c>
      <c r="K869" t="str">
        <f>_xlfn.CONCAT(Table_Query_from_OCE_REP4[[#This Row],[FM NAME]],"/",Table_Query_from_OCE_REP4[[#This Row],[TO NAME]])</f>
        <v>TOKYO (YOKOHAMA), JAPAN/TOKYO (YOKOHAMA), JAPAN</v>
      </c>
      <c r="M869" t="s">
        <v>2904</v>
      </c>
      <c r="N869" t="s">
        <v>2905</v>
      </c>
      <c r="O869" t="s">
        <v>1358</v>
      </c>
    </row>
    <row r="870" spans="1:15" x14ac:dyDescent="0.35">
      <c r="A870" t="s">
        <v>3350</v>
      </c>
      <c r="B870" t="s">
        <v>3351</v>
      </c>
      <c r="C870" t="s">
        <v>789</v>
      </c>
      <c r="D870" s="17">
        <v>45395</v>
      </c>
      <c r="E870">
        <v>15</v>
      </c>
      <c r="F870" t="s">
        <v>71</v>
      </c>
      <c r="G870" t="str">
        <f>VLOOKUP(Table_Query_from_OCE_REP4[[#This Row],[FMPORT]],Table_Query_from_OCE_REP_1[],2,)</f>
        <v>TOKYO (YOKOHAMA), JAPAN</v>
      </c>
      <c r="H870" t="s">
        <v>32</v>
      </c>
      <c r="I870" t="str">
        <f>VLOOKUP(Table_Query_from_OCE_REP4[[#This Row],[TOPORT]],Table_Query_from_OCE_REP_1[[PCODE]:[PNAME]],2,)</f>
        <v>SINGAPORE, SINGAPORE</v>
      </c>
      <c r="J870" t="str">
        <f>_xlfn.CONCAT(Table_Query_from_OCE_REP4[[#This Row],[FMPORT]],"/",Table_Query_from_OCE_REP4[[#This Row],[TOPORT]])</f>
        <v>YOK/SIN</v>
      </c>
      <c r="K870" t="str">
        <f>_xlfn.CONCAT(Table_Query_from_OCE_REP4[[#This Row],[FM NAME]],"/",Table_Query_from_OCE_REP4[[#This Row],[TO NAME]])</f>
        <v>TOKYO (YOKOHAMA), JAPAN/SINGAPORE, SINGAPORE</v>
      </c>
      <c r="M870" t="s">
        <v>2906</v>
      </c>
      <c r="N870" t="s">
        <v>2907</v>
      </c>
      <c r="O870" t="s">
        <v>1358</v>
      </c>
    </row>
    <row r="871" spans="1:15" x14ac:dyDescent="0.35">
      <c r="A871" t="s">
        <v>3352</v>
      </c>
      <c r="B871" t="s">
        <v>3353</v>
      </c>
      <c r="C871" t="s">
        <v>789</v>
      </c>
      <c r="D871" s="17">
        <v>45395</v>
      </c>
      <c r="E871">
        <v>31</v>
      </c>
      <c r="F871" t="s">
        <v>71</v>
      </c>
      <c r="G871" t="str">
        <f>VLOOKUP(Table_Query_from_OCE_REP4[[#This Row],[FMPORT]],Table_Query_from_OCE_REP_1[],2,)</f>
        <v>TOKYO (YOKOHAMA), JAPAN</v>
      </c>
      <c r="H871" t="s">
        <v>64</v>
      </c>
      <c r="I871" t="str">
        <f>VLOOKUP(Table_Query_from_OCE_REP4[[#This Row],[TOPORT]],Table_Query_from_OCE_REP_1[[PCODE]:[PNAME]],2,)</f>
        <v>DUBAI, UAE</v>
      </c>
      <c r="J871" t="str">
        <f>_xlfn.CONCAT(Table_Query_from_OCE_REP4[[#This Row],[FMPORT]],"/",Table_Query_from_OCE_REP4[[#This Row],[TOPORT]])</f>
        <v>YOK/DXB</v>
      </c>
      <c r="K871" t="str">
        <f>_xlfn.CONCAT(Table_Query_from_OCE_REP4[[#This Row],[FM NAME]],"/",Table_Query_from_OCE_REP4[[#This Row],[TO NAME]])</f>
        <v>TOKYO (YOKOHAMA), JAPAN/DUBAI, UAE</v>
      </c>
      <c r="M871" t="s">
        <v>2908</v>
      </c>
      <c r="N871" t="s">
        <v>2909</v>
      </c>
      <c r="O871" t="s">
        <v>2131</v>
      </c>
    </row>
    <row r="872" spans="1:15" x14ac:dyDescent="0.35">
      <c r="A872" t="s">
        <v>3354</v>
      </c>
      <c r="B872" t="s">
        <v>3355</v>
      </c>
      <c r="C872" t="s">
        <v>789</v>
      </c>
      <c r="D872" s="17">
        <v>45395</v>
      </c>
      <c r="E872">
        <v>58</v>
      </c>
      <c r="F872" t="s">
        <v>71</v>
      </c>
      <c r="G872" t="str">
        <f>VLOOKUP(Table_Query_from_OCE_REP4[[#This Row],[FMPORT]],Table_Query_from_OCE_REP_1[],2,)</f>
        <v>TOKYO (YOKOHAMA), JAPAN</v>
      </c>
      <c r="H872" t="s">
        <v>49</v>
      </c>
      <c r="I872" t="str">
        <f>VLOOKUP(Table_Query_from_OCE_REP4[[#This Row],[TOPORT]],Table_Query_from_OCE_REP_1[[PCODE]:[PNAME]],2,)</f>
        <v>BARCELONA, SPAIN</v>
      </c>
      <c r="J872" t="str">
        <f>_xlfn.CONCAT(Table_Query_from_OCE_REP4[[#This Row],[FMPORT]],"/",Table_Query_from_OCE_REP4[[#This Row],[TOPORT]])</f>
        <v>YOK/BCN</v>
      </c>
      <c r="K872" t="str">
        <f>_xlfn.CONCAT(Table_Query_from_OCE_REP4[[#This Row],[FM NAME]],"/",Table_Query_from_OCE_REP4[[#This Row],[TO NAME]])</f>
        <v>TOKYO (YOKOHAMA), JAPAN/BARCELONA, SPAIN</v>
      </c>
      <c r="M872" t="s">
        <v>2910</v>
      </c>
      <c r="N872" t="s">
        <v>2911</v>
      </c>
      <c r="O872" t="s">
        <v>1575</v>
      </c>
    </row>
    <row r="873" spans="1:15" x14ac:dyDescent="0.35">
      <c r="A873" t="s">
        <v>3356</v>
      </c>
      <c r="B873" t="s">
        <v>3357</v>
      </c>
      <c r="C873" t="s">
        <v>789</v>
      </c>
      <c r="D873" s="17">
        <v>45410</v>
      </c>
      <c r="E873">
        <v>16</v>
      </c>
      <c r="F873" t="s">
        <v>32</v>
      </c>
      <c r="G873" t="str">
        <f>VLOOKUP(Table_Query_from_OCE_REP4[[#This Row],[FMPORT]],Table_Query_from_OCE_REP_1[],2,)</f>
        <v>SINGAPORE, SINGAPORE</v>
      </c>
      <c r="H873" t="s">
        <v>64</v>
      </c>
      <c r="I873" t="str">
        <f>VLOOKUP(Table_Query_from_OCE_REP4[[#This Row],[TOPORT]],Table_Query_from_OCE_REP_1[[PCODE]:[PNAME]],2,)</f>
        <v>DUBAI, UAE</v>
      </c>
      <c r="J873" t="str">
        <f>_xlfn.CONCAT(Table_Query_from_OCE_REP4[[#This Row],[FMPORT]],"/",Table_Query_from_OCE_REP4[[#This Row],[TOPORT]])</f>
        <v>SIN/DXB</v>
      </c>
      <c r="K873" t="str">
        <f>_xlfn.CONCAT(Table_Query_from_OCE_REP4[[#This Row],[FM NAME]],"/",Table_Query_from_OCE_REP4[[#This Row],[TO NAME]])</f>
        <v>SINGAPORE, SINGAPORE/DUBAI, UAE</v>
      </c>
      <c r="M873" t="s">
        <v>2912</v>
      </c>
      <c r="N873" t="s">
        <v>3002</v>
      </c>
      <c r="O873" t="s">
        <v>1575</v>
      </c>
    </row>
    <row r="874" spans="1:15" x14ac:dyDescent="0.35">
      <c r="A874" t="s">
        <v>3358</v>
      </c>
      <c r="B874" t="s">
        <v>3359</v>
      </c>
      <c r="C874" t="s">
        <v>789</v>
      </c>
      <c r="D874" s="17">
        <v>45410</v>
      </c>
      <c r="E874">
        <v>43</v>
      </c>
      <c r="F874" t="s">
        <v>32</v>
      </c>
      <c r="G874" t="str">
        <f>VLOOKUP(Table_Query_from_OCE_REP4[[#This Row],[FMPORT]],Table_Query_from_OCE_REP_1[],2,)</f>
        <v>SINGAPORE, SINGAPORE</v>
      </c>
      <c r="H874" t="s">
        <v>49</v>
      </c>
      <c r="I874" t="str">
        <f>VLOOKUP(Table_Query_from_OCE_REP4[[#This Row],[TOPORT]],Table_Query_from_OCE_REP_1[[PCODE]:[PNAME]],2,)</f>
        <v>BARCELONA, SPAIN</v>
      </c>
      <c r="J874" t="str">
        <f>_xlfn.CONCAT(Table_Query_from_OCE_REP4[[#This Row],[FMPORT]],"/",Table_Query_from_OCE_REP4[[#This Row],[TOPORT]])</f>
        <v>SIN/BCN</v>
      </c>
      <c r="K874" t="str">
        <f>_xlfn.CONCAT(Table_Query_from_OCE_REP4[[#This Row],[FM NAME]],"/",Table_Query_from_OCE_REP4[[#This Row],[TO NAME]])</f>
        <v>SINGAPORE, SINGAPORE/BARCELONA, SPAIN</v>
      </c>
      <c r="M874" t="s">
        <v>2913</v>
      </c>
      <c r="N874" t="s">
        <v>2914</v>
      </c>
      <c r="O874" t="s">
        <v>1408</v>
      </c>
    </row>
    <row r="875" spans="1:15" x14ac:dyDescent="0.35">
      <c r="A875" t="s">
        <v>3360</v>
      </c>
      <c r="B875" t="s">
        <v>4430</v>
      </c>
      <c r="C875" t="s">
        <v>789</v>
      </c>
      <c r="D875" s="17">
        <v>45426</v>
      </c>
      <c r="E875">
        <v>15</v>
      </c>
      <c r="F875" t="s">
        <v>64</v>
      </c>
      <c r="G875" t="str">
        <f>VLOOKUP(Table_Query_from_OCE_REP4[[#This Row],[FMPORT]],Table_Query_from_OCE_REP_1[],2,)</f>
        <v>DUBAI, UAE</v>
      </c>
      <c r="H875" t="s">
        <v>88</v>
      </c>
      <c r="I875" t="str">
        <f>VLOOKUP(Table_Query_from_OCE_REP4[[#This Row],[TOPORT]],Table_Query_from_OCE_REP_1[[PCODE]:[PNAME]],2,)</f>
        <v>TRIESTE, ITALY</v>
      </c>
      <c r="J875" t="str">
        <f>_xlfn.CONCAT(Table_Query_from_OCE_REP4[[#This Row],[FMPORT]],"/",Table_Query_from_OCE_REP4[[#This Row],[TOPORT]])</f>
        <v>DXB/TRS</v>
      </c>
      <c r="K875" t="str">
        <f>_xlfn.CONCAT(Table_Query_from_OCE_REP4[[#This Row],[FM NAME]],"/",Table_Query_from_OCE_REP4[[#This Row],[TO NAME]])</f>
        <v>DUBAI, UAE/TRIESTE, ITALY</v>
      </c>
      <c r="M875" t="s">
        <v>2915</v>
      </c>
      <c r="N875" t="s">
        <v>2916</v>
      </c>
      <c r="O875" t="s">
        <v>1408</v>
      </c>
    </row>
    <row r="876" spans="1:15" x14ac:dyDescent="0.35">
      <c r="A876" t="s">
        <v>3361</v>
      </c>
      <c r="B876" t="s">
        <v>4431</v>
      </c>
      <c r="C876" t="s">
        <v>789</v>
      </c>
      <c r="D876" s="17">
        <v>45426</v>
      </c>
      <c r="E876">
        <v>27</v>
      </c>
      <c r="F876" t="s">
        <v>64</v>
      </c>
      <c r="G876" t="str">
        <f>VLOOKUP(Table_Query_from_OCE_REP4[[#This Row],[FMPORT]],Table_Query_from_OCE_REP_1[],2,)</f>
        <v>DUBAI, UAE</v>
      </c>
      <c r="H876" t="s">
        <v>49</v>
      </c>
      <c r="I876" t="str">
        <f>VLOOKUP(Table_Query_from_OCE_REP4[[#This Row],[TOPORT]],Table_Query_from_OCE_REP_1[[PCODE]:[PNAME]],2,)</f>
        <v>BARCELONA, SPAIN</v>
      </c>
      <c r="J876" t="str">
        <f>_xlfn.CONCAT(Table_Query_from_OCE_REP4[[#This Row],[FMPORT]],"/",Table_Query_from_OCE_REP4[[#This Row],[TOPORT]])</f>
        <v>DXB/BCN</v>
      </c>
      <c r="K876" t="str">
        <f>_xlfn.CONCAT(Table_Query_from_OCE_REP4[[#This Row],[FM NAME]],"/",Table_Query_from_OCE_REP4[[#This Row],[TO NAME]])</f>
        <v>DUBAI, UAE/BARCELONA, SPAIN</v>
      </c>
      <c r="M876" t="s">
        <v>2917</v>
      </c>
      <c r="N876" t="s">
        <v>2918</v>
      </c>
      <c r="O876" t="s">
        <v>2634</v>
      </c>
    </row>
    <row r="877" spans="1:15" x14ac:dyDescent="0.35">
      <c r="A877" t="s">
        <v>3362</v>
      </c>
      <c r="B877" t="s">
        <v>3363</v>
      </c>
      <c r="C877" t="s">
        <v>789</v>
      </c>
      <c r="D877" s="17">
        <v>45426</v>
      </c>
      <c r="E877">
        <v>34</v>
      </c>
      <c r="F877" t="s">
        <v>64</v>
      </c>
      <c r="G877" t="str">
        <f>VLOOKUP(Table_Query_from_OCE_REP4[[#This Row],[FMPORT]],Table_Query_from_OCE_REP_1[],2,)</f>
        <v>DUBAI, UAE</v>
      </c>
      <c r="H877" t="s">
        <v>48</v>
      </c>
      <c r="I877" t="str">
        <f>VLOOKUP(Table_Query_from_OCE_REP4[[#This Row],[TOPORT]],Table_Query_from_OCE_REP_1[[PCODE]:[PNAME]],2,)</f>
        <v>ROME (CIVITAVECCHIA), ITALY</v>
      </c>
      <c r="J877" t="str">
        <f>_xlfn.CONCAT(Table_Query_from_OCE_REP4[[#This Row],[FMPORT]],"/",Table_Query_from_OCE_REP4[[#This Row],[TOPORT]])</f>
        <v>DXB/CIV</v>
      </c>
      <c r="K877" t="str">
        <f>_xlfn.CONCAT(Table_Query_from_OCE_REP4[[#This Row],[FM NAME]],"/",Table_Query_from_OCE_REP4[[#This Row],[TO NAME]])</f>
        <v>DUBAI, UAE/ROME (CIVITAVECCHIA), ITALY</v>
      </c>
      <c r="M877" t="s">
        <v>2919</v>
      </c>
      <c r="N877" t="s">
        <v>2920</v>
      </c>
      <c r="O877" t="s">
        <v>1408</v>
      </c>
    </row>
    <row r="878" spans="1:15" x14ac:dyDescent="0.35">
      <c r="A878" t="s">
        <v>3364</v>
      </c>
      <c r="B878" t="s">
        <v>3365</v>
      </c>
      <c r="C878" t="s">
        <v>789</v>
      </c>
      <c r="D878" s="17">
        <v>45441</v>
      </c>
      <c r="E878">
        <v>12</v>
      </c>
      <c r="F878" t="s">
        <v>88</v>
      </c>
      <c r="G878" t="str">
        <f>VLOOKUP(Table_Query_from_OCE_REP4[[#This Row],[FMPORT]],Table_Query_from_OCE_REP_1[],2,)</f>
        <v>TRIESTE, ITALY</v>
      </c>
      <c r="H878" t="s">
        <v>49</v>
      </c>
      <c r="I878" t="str">
        <f>VLOOKUP(Table_Query_from_OCE_REP4[[#This Row],[TOPORT]],Table_Query_from_OCE_REP_1[[PCODE]:[PNAME]],2,)</f>
        <v>BARCELONA, SPAIN</v>
      </c>
      <c r="J878" t="str">
        <f>_xlfn.CONCAT(Table_Query_from_OCE_REP4[[#This Row],[FMPORT]],"/",Table_Query_from_OCE_REP4[[#This Row],[TOPORT]])</f>
        <v>TRS/BCN</v>
      </c>
      <c r="K878" t="str">
        <f>_xlfn.CONCAT(Table_Query_from_OCE_REP4[[#This Row],[FM NAME]],"/",Table_Query_from_OCE_REP4[[#This Row],[TO NAME]])</f>
        <v>TRIESTE, ITALY/BARCELONA, SPAIN</v>
      </c>
      <c r="M878" t="s">
        <v>71</v>
      </c>
      <c r="N878" t="s">
        <v>2921</v>
      </c>
      <c r="O878" t="s">
        <v>1349</v>
      </c>
    </row>
    <row r="879" spans="1:15" x14ac:dyDescent="0.35">
      <c r="A879" t="s">
        <v>3366</v>
      </c>
      <c r="B879" t="s">
        <v>3367</v>
      </c>
      <c r="C879" t="s">
        <v>789</v>
      </c>
      <c r="D879" s="17">
        <v>45441</v>
      </c>
      <c r="E879">
        <v>19</v>
      </c>
      <c r="F879" t="s">
        <v>88</v>
      </c>
      <c r="G879" t="str">
        <f>VLOOKUP(Table_Query_from_OCE_REP4[[#This Row],[FMPORT]],Table_Query_from_OCE_REP_1[],2,)</f>
        <v>TRIESTE, ITALY</v>
      </c>
      <c r="H879" t="s">
        <v>48</v>
      </c>
      <c r="I879" t="str">
        <f>VLOOKUP(Table_Query_from_OCE_REP4[[#This Row],[TOPORT]],Table_Query_from_OCE_REP_1[[PCODE]:[PNAME]],2,)</f>
        <v>ROME (CIVITAVECCHIA), ITALY</v>
      </c>
      <c r="J879" t="str">
        <f>_xlfn.CONCAT(Table_Query_from_OCE_REP4[[#This Row],[FMPORT]],"/",Table_Query_from_OCE_REP4[[#This Row],[TOPORT]])</f>
        <v>TRS/CIV</v>
      </c>
      <c r="K879" t="str">
        <f>_xlfn.CONCAT(Table_Query_from_OCE_REP4[[#This Row],[FM NAME]],"/",Table_Query_from_OCE_REP4[[#This Row],[TO NAME]])</f>
        <v>TRIESTE, ITALY/ROME (CIVITAVECCHIA), ITALY</v>
      </c>
      <c r="M879" t="s">
        <v>2922</v>
      </c>
      <c r="N879" t="s">
        <v>2923</v>
      </c>
      <c r="O879" t="s">
        <v>1408</v>
      </c>
    </row>
    <row r="880" spans="1:15" x14ac:dyDescent="0.35">
      <c r="A880" t="s">
        <v>3368</v>
      </c>
      <c r="B880" t="s">
        <v>3369</v>
      </c>
      <c r="C880" t="s">
        <v>789</v>
      </c>
      <c r="D880" s="17">
        <v>45441</v>
      </c>
      <c r="E880">
        <v>29</v>
      </c>
      <c r="F880" t="s">
        <v>88</v>
      </c>
      <c r="G880" t="str">
        <f>VLOOKUP(Table_Query_from_OCE_REP4[[#This Row],[FMPORT]],Table_Query_from_OCE_REP_1[],2,)</f>
        <v>TRIESTE, ITALY</v>
      </c>
      <c r="H880" t="s">
        <v>88</v>
      </c>
      <c r="I880" t="str">
        <f>VLOOKUP(Table_Query_from_OCE_REP4[[#This Row],[TOPORT]],Table_Query_from_OCE_REP_1[[PCODE]:[PNAME]],2,)</f>
        <v>TRIESTE, ITALY</v>
      </c>
      <c r="J880" t="str">
        <f>_xlfn.CONCAT(Table_Query_from_OCE_REP4[[#This Row],[FMPORT]],"/",Table_Query_from_OCE_REP4[[#This Row],[TOPORT]])</f>
        <v>TRS/TRS</v>
      </c>
      <c r="K880" t="str">
        <f>_xlfn.CONCAT(Table_Query_from_OCE_REP4[[#This Row],[FM NAME]],"/",Table_Query_from_OCE_REP4[[#This Row],[TO NAME]])</f>
        <v>TRIESTE, ITALY/TRIESTE, ITALY</v>
      </c>
      <c r="M880" t="s">
        <v>2924</v>
      </c>
      <c r="N880" t="s">
        <v>2925</v>
      </c>
      <c r="O880" t="s">
        <v>1408</v>
      </c>
    </row>
    <row r="881" spans="1:15" x14ac:dyDescent="0.35">
      <c r="A881" t="s">
        <v>3370</v>
      </c>
      <c r="B881" t="s">
        <v>3371</v>
      </c>
      <c r="C881" t="s">
        <v>789</v>
      </c>
      <c r="D881" s="17">
        <v>45453</v>
      </c>
      <c r="E881">
        <v>7</v>
      </c>
      <c r="F881" t="s">
        <v>49</v>
      </c>
      <c r="G881" t="str">
        <f>VLOOKUP(Table_Query_from_OCE_REP4[[#This Row],[FMPORT]],Table_Query_from_OCE_REP_1[],2,)</f>
        <v>BARCELONA, SPAIN</v>
      </c>
      <c r="H881" t="s">
        <v>48</v>
      </c>
      <c r="I881" t="str">
        <f>VLOOKUP(Table_Query_from_OCE_REP4[[#This Row],[TOPORT]],Table_Query_from_OCE_REP_1[[PCODE]:[PNAME]],2,)</f>
        <v>ROME (CIVITAVECCHIA), ITALY</v>
      </c>
      <c r="J881" t="str">
        <f>_xlfn.CONCAT(Table_Query_from_OCE_REP4[[#This Row],[FMPORT]],"/",Table_Query_from_OCE_REP4[[#This Row],[TOPORT]])</f>
        <v>BCN/CIV</v>
      </c>
      <c r="K881" t="str">
        <f>_xlfn.CONCAT(Table_Query_from_OCE_REP4[[#This Row],[FM NAME]],"/",Table_Query_from_OCE_REP4[[#This Row],[TO NAME]])</f>
        <v>BARCELONA, SPAIN/ROME (CIVITAVECCHIA), ITALY</v>
      </c>
      <c r="M881" t="s">
        <v>2926</v>
      </c>
      <c r="N881" t="s">
        <v>2927</v>
      </c>
      <c r="O881" t="s">
        <v>1408</v>
      </c>
    </row>
    <row r="882" spans="1:15" x14ac:dyDescent="0.35">
      <c r="A882" t="s">
        <v>3372</v>
      </c>
      <c r="B882" t="s">
        <v>3373</v>
      </c>
      <c r="C882" t="s">
        <v>789</v>
      </c>
      <c r="D882" s="17">
        <v>45453</v>
      </c>
      <c r="E882">
        <v>17</v>
      </c>
      <c r="F882" t="s">
        <v>49</v>
      </c>
      <c r="G882" t="str">
        <f>VLOOKUP(Table_Query_from_OCE_REP4[[#This Row],[FMPORT]],Table_Query_from_OCE_REP_1[],2,)</f>
        <v>BARCELONA, SPAIN</v>
      </c>
      <c r="H882" t="s">
        <v>88</v>
      </c>
      <c r="I882" t="str">
        <f>VLOOKUP(Table_Query_from_OCE_REP4[[#This Row],[TOPORT]],Table_Query_from_OCE_REP_1[[PCODE]:[PNAME]],2,)</f>
        <v>TRIESTE, ITALY</v>
      </c>
      <c r="J882" t="str">
        <f>_xlfn.CONCAT(Table_Query_from_OCE_REP4[[#This Row],[FMPORT]],"/",Table_Query_from_OCE_REP4[[#This Row],[TOPORT]])</f>
        <v>BCN/TRS</v>
      </c>
      <c r="K882" t="str">
        <f>_xlfn.CONCAT(Table_Query_from_OCE_REP4[[#This Row],[FM NAME]],"/",Table_Query_from_OCE_REP4[[#This Row],[TO NAME]])</f>
        <v>BARCELONA, SPAIN/TRIESTE, ITALY</v>
      </c>
      <c r="M882" t="s">
        <v>2928</v>
      </c>
      <c r="N882" t="s">
        <v>2929</v>
      </c>
      <c r="O882" t="s">
        <v>1358</v>
      </c>
    </row>
    <row r="883" spans="1:15" x14ac:dyDescent="0.35">
      <c r="A883" t="s">
        <v>3374</v>
      </c>
      <c r="B883" t="s">
        <v>4448</v>
      </c>
      <c r="C883" t="s">
        <v>789</v>
      </c>
      <c r="D883" s="17">
        <v>45460</v>
      </c>
      <c r="E883">
        <v>10</v>
      </c>
      <c r="F883" t="s">
        <v>48</v>
      </c>
      <c r="G883" t="str">
        <f>VLOOKUP(Table_Query_from_OCE_REP4[[#This Row],[FMPORT]],Table_Query_from_OCE_REP_1[],2,)</f>
        <v>ROME (CIVITAVECCHIA), ITALY</v>
      </c>
      <c r="H883" t="s">
        <v>88</v>
      </c>
      <c r="I883" t="str">
        <f>VLOOKUP(Table_Query_from_OCE_REP4[[#This Row],[TOPORT]],Table_Query_from_OCE_REP_1[[PCODE]:[PNAME]],2,)</f>
        <v>TRIESTE, ITALY</v>
      </c>
      <c r="J883" t="str">
        <f>_xlfn.CONCAT(Table_Query_from_OCE_REP4[[#This Row],[FMPORT]],"/",Table_Query_from_OCE_REP4[[#This Row],[TOPORT]])</f>
        <v>CIV/TRS</v>
      </c>
      <c r="K883" t="str">
        <f>_xlfn.CONCAT(Table_Query_from_OCE_REP4[[#This Row],[FM NAME]],"/",Table_Query_from_OCE_REP4[[#This Row],[TO NAME]])</f>
        <v>ROME (CIVITAVECCHIA), ITALY/TRIESTE, ITALY</v>
      </c>
      <c r="M883" t="s">
        <v>67</v>
      </c>
      <c r="N883" t="s">
        <v>2930</v>
      </c>
      <c r="O883" t="s">
        <v>1408</v>
      </c>
    </row>
    <row r="884" spans="1:15" x14ac:dyDescent="0.35">
      <c r="A884" t="s">
        <v>3375</v>
      </c>
      <c r="B884" t="s">
        <v>3376</v>
      </c>
      <c r="C884" t="s">
        <v>789</v>
      </c>
      <c r="D884" s="17">
        <v>45460</v>
      </c>
      <c r="E884">
        <v>20</v>
      </c>
      <c r="F884" t="s">
        <v>48</v>
      </c>
      <c r="G884" t="str">
        <f>VLOOKUP(Table_Query_from_OCE_REP4[[#This Row],[FMPORT]],Table_Query_from_OCE_REP_1[],2,)</f>
        <v>ROME (CIVITAVECCHIA), ITALY</v>
      </c>
      <c r="H884" t="s">
        <v>47</v>
      </c>
      <c r="I884" t="str">
        <f>VLOOKUP(Table_Query_from_OCE_REP4[[#This Row],[TOPORT]],Table_Query_from_OCE_REP_1[[PCODE]:[PNAME]],2,)</f>
        <v>ATHENS (PIRAEUS), GREECE</v>
      </c>
      <c r="J884" t="str">
        <f>_xlfn.CONCAT(Table_Query_from_OCE_REP4[[#This Row],[FMPORT]],"/",Table_Query_from_OCE_REP4[[#This Row],[TOPORT]])</f>
        <v>CIV/PIR</v>
      </c>
      <c r="K884" t="str">
        <f>_xlfn.CONCAT(Table_Query_from_OCE_REP4[[#This Row],[FM NAME]],"/",Table_Query_from_OCE_REP4[[#This Row],[TO NAME]])</f>
        <v>ROME (CIVITAVECCHIA), ITALY/ATHENS (PIRAEUS), GREECE</v>
      </c>
      <c r="M884" t="s">
        <v>51</v>
      </c>
      <c r="N884" t="s">
        <v>2931</v>
      </c>
      <c r="O884" t="s">
        <v>1408</v>
      </c>
    </row>
    <row r="885" spans="1:15" x14ac:dyDescent="0.35">
      <c r="A885" t="s">
        <v>3377</v>
      </c>
      <c r="B885" t="s">
        <v>4050</v>
      </c>
      <c r="C885" t="s">
        <v>789</v>
      </c>
      <c r="D885" s="17">
        <v>45470</v>
      </c>
      <c r="E885">
        <v>10</v>
      </c>
      <c r="F885" t="s">
        <v>88</v>
      </c>
      <c r="G885" t="str">
        <f>VLOOKUP(Table_Query_from_OCE_REP4[[#This Row],[FMPORT]],Table_Query_from_OCE_REP_1[],2,)</f>
        <v>TRIESTE, ITALY</v>
      </c>
      <c r="H885" t="s">
        <v>47</v>
      </c>
      <c r="I885" t="str">
        <f>VLOOKUP(Table_Query_from_OCE_REP4[[#This Row],[TOPORT]],Table_Query_from_OCE_REP_1[[PCODE]:[PNAME]],2,)</f>
        <v>ATHENS (PIRAEUS), GREECE</v>
      </c>
      <c r="J885" t="str">
        <f>_xlfn.CONCAT(Table_Query_from_OCE_REP4[[#This Row],[FMPORT]],"/",Table_Query_from_OCE_REP4[[#This Row],[TOPORT]])</f>
        <v>TRS/PIR</v>
      </c>
      <c r="K885" t="str">
        <f>_xlfn.CONCAT(Table_Query_from_OCE_REP4[[#This Row],[FM NAME]],"/",Table_Query_from_OCE_REP4[[#This Row],[TO NAME]])</f>
        <v>TRIESTE, ITALY/ATHENS (PIRAEUS), GREECE</v>
      </c>
      <c r="M885" t="s">
        <v>2932</v>
      </c>
      <c r="N885" t="s">
        <v>2933</v>
      </c>
      <c r="O885" t="s">
        <v>1408</v>
      </c>
    </row>
    <row r="886" spans="1:15" x14ac:dyDescent="0.35">
      <c r="A886" t="s">
        <v>3378</v>
      </c>
      <c r="B886" t="s">
        <v>4064</v>
      </c>
      <c r="C886" t="s">
        <v>789</v>
      </c>
      <c r="D886" s="17">
        <v>45470</v>
      </c>
      <c r="E886">
        <v>20</v>
      </c>
      <c r="F886" t="s">
        <v>88</v>
      </c>
      <c r="G886" t="str">
        <f>VLOOKUP(Table_Query_from_OCE_REP4[[#This Row],[FMPORT]],Table_Query_from_OCE_REP_1[],2,)</f>
        <v>TRIESTE, ITALY</v>
      </c>
      <c r="H886" t="s">
        <v>411</v>
      </c>
      <c r="I886" t="str">
        <f>VLOOKUP(Table_Query_from_OCE_REP4[[#This Row],[TOPORT]],Table_Query_from_OCE_REP_1[[PCODE]:[PNAME]],2,)</f>
        <v>ISTANBUL, TURKEY</v>
      </c>
      <c r="J886" t="str">
        <f>_xlfn.CONCAT(Table_Query_from_OCE_REP4[[#This Row],[FMPORT]],"/",Table_Query_from_OCE_REP4[[#This Row],[TOPORT]])</f>
        <v>TRS/IST</v>
      </c>
      <c r="K886" t="str">
        <f>_xlfn.CONCAT(Table_Query_from_OCE_REP4[[#This Row],[FM NAME]],"/",Table_Query_from_OCE_REP4[[#This Row],[TO NAME]])</f>
        <v>TRIESTE, ITALY/ISTANBUL, TURKEY</v>
      </c>
      <c r="M886" t="s">
        <v>2934</v>
      </c>
      <c r="N886" t="s">
        <v>2935</v>
      </c>
      <c r="O886" t="s">
        <v>1408</v>
      </c>
    </row>
    <row r="887" spans="1:15" x14ac:dyDescent="0.35">
      <c r="A887" t="s">
        <v>3379</v>
      </c>
      <c r="B887" t="s">
        <v>3380</v>
      </c>
      <c r="C887" t="s">
        <v>789</v>
      </c>
      <c r="D887" s="17">
        <v>45480</v>
      </c>
      <c r="E887">
        <v>10</v>
      </c>
      <c r="F887" t="s">
        <v>47</v>
      </c>
      <c r="G887" t="str">
        <f>VLOOKUP(Table_Query_from_OCE_REP4[[#This Row],[FMPORT]],Table_Query_from_OCE_REP_1[],2,)</f>
        <v>ATHENS (PIRAEUS), GREECE</v>
      </c>
      <c r="H887" t="s">
        <v>411</v>
      </c>
      <c r="I887" t="str">
        <f>VLOOKUP(Table_Query_from_OCE_REP4[[#This Row],[TOPORT]],Table_Query_from_OCE_REP_1[[PCODE]:[PNAME]],2,)</f>
        <v>ISTANBUL, TURKEY</v>
      </c>
      <c r="J887" t="str">
        <f>_xlfn.CONCAT(Table_Query_from_OCE_REP4[[#This Row],[FMPORT]],"/",Table_Query_from_OCE_REP4[[#This Row],[TOPORT]])</f>
        <v>PIR/IST</v>
      </c>
      <c r="K887" t="str">
        <f>_xlfn.CONCAT(Table_Query_from_OCE_REP4[[#This Row],[FM NAME]],"/",Table_Query_from_OCE_REP4[[#This Row],[TO NAME]])</f>
        <v>ATHENS (PIRAEUS), GREECE/ISTANBUL, TURKEY</v>
      </c>
      <c r="M887" t="s">
        <v>2936</v>
      </c>
      <c r="N887" t="s">
        <v>2937</v>
      </c>
      <c r="O887" t="s">
        <v>1408</v>
      </c>
    </row>
    <row r="888" spans="1:15" x14ac:dyDescent="0.35">
      <c r="A888" t="s">
        <v>3381</v>
      </c>
      <c r="B888" t="s">
        <v>3673</v>
      </c>
      <c r="C888" t="s">
        <v>789</v>
      </c>
      <c r="D888" s="17">
        <v>45490</v>
      </c>
      <c r="E888">
        <v>7</v>
      </c>
      <c r="F888" t="s">
        <v>411</v>
      </c>
      <c r="G888" t="str">
        <f>VLOOKUP(Table_Query_from_OCE_REP4[[#This Row],[FMPORT]],Table_Query_from_OCE_REP_1[],2,)</f>
        <v>ISTANBUL, TURKEY</v>
      </c>
      <c r="H888" t="s">
        <v>47</v>
      </c>
      <c r="I888" t="str">
        <f>VLOOKUP(Table_Query_from_OCE_REP4[[#This Row],[TOPORT]],Table_Query_from_OCE_REP_1[[PCODE]:[PNAME]],2,)</f>
        <v>ATHENS (PIRAEUS), GREECE</v>
      </c>
      <c r="J888" t="str">
        <f>_xlfn.CONCAT(Table_Query_from_OCE_REP4[[#This Row],[FMPORT]],"/",Table_Query_from_OCE_REP4[[#This Row],[TOPORT]])</f>
        <v>IST/PIR</v>
      </c>
      <c r="K888" t="str">
        <f>_xlfn.CONCAT(Table_Query_from_OCE_REP4[[#This Row],[FM NAME]],"/",Table_Query_from_OCE_REP4[[#This Row],[TO NAME]])</f>
        <v>ISTANBUL, TURKEY/ATHENS (PIRAEUS), GREECE</v>
      </c>
      <c r="M888" t="s">
        <v>2938</v>
      </c>
      <c r="N888" t="s">
        <v>2939</v>
      </c>
      <c r="O888" t="s">
        <v>1408</v>
      </c>
    </row>
    <row r="889" spans="1:15" x14ac:dyDescent="0.35">
      <c r="A889" t="s">
        <v>3383</v>
      </c>
      <c r="B889" t="s">
        <v>3384</v>
      </c>
      <c r="C889" t="s">
        <v>789</v>
      </c>
      <c r="D889" s="17">
        <v>45490</v>
      </c>
      <c r="E889">
        <v>17</v>
      </c>
      <c r="F889" t="s">
        <v>411</v>
      </c>
      <c r="G889" t="str">
        <f>VLOOKUP(Table_Query_from_OCE_REP4[[#This Row],[FMPORT]],Table_Query_from_OCE_REP_1[],2,)</f>
        <v>ISTANBUL, TURKEY</v>
      </c>
      <c r="H889" t="s">
        <v>49</v>
      </c>
      <c r="I889" t="str">
        <f>VLOOKUP(Table_Query_from_OCE_REP4[[#This Row],[TOPORT]],Table_Query_from_OCE_REP_1[[PCODE]:[PNAME]],2,)</f>
        <v>BARCELONA, SPAIN</v>
      </c>
      <c r="J889" t="str">
        <f>_xlfn.CONCAT(Table_Query_from_OCE_REP4[[#This Row],[FMPORT]],"/",Table_Query_from_OCE_REP4[[#This Row],[TOPORT]])</f>
        <v>IST/BCN</v>
      </c>
      <c r="K889" t="str">
        <f>_xlfn.CONCAT(Table_Query_from_OCE_REP4[[#This Row],[FM NAME]],"/",Table_Query_from_OCE_REP4[[#This Row],[TO NAME]])</f>
        <v>ISTANBUL, TURKEY/BARCELONA, SPAIN</v>
      </c>
      <c r="M889" t="s">
        <v>2940</v>
      </c>
      <c r="N889" t="s">
        <v>2941</v>
      </c>
      <c r="O889" t="s">
        <v>1624</v>
      </c>
    </row>
    <row r="890" spans="1:15" x14ac:dyDescent="0.35">
      <c r="A890" t="s">
        <v>3385</v>
      </c>
      <c r="B890" t="s">
        <v>3386</v>
      </c>
      <c r="C890" t="s">
        <v>789</v>
      </c>
      <c r="D890" s="17">
        <v>45497</v>
      </c>
      <c r="E890">
        <v>10</v>
      </c>
      <c r="F890" t="s">
        <v>47</v>
      </c>
      <c r="G890" t="str">
        <f>VLOOKUP(Table_Query_from_OCE_REP4[[#This Row],[FMPORT]],Table_Query_from_OCE_REP_1[],2,)</f>
        <v>ATHENS (PIRAEUS), GREECE</v>
      </c>
      <c r="H890" t="s">
        <v>49</v>
      </c>
      <c r="I890" t="str">
        <f>VLOOKUP(Table_Query_from_OCE_REP4[[#This Row],[TOPORT]],Table_Query_from_OCE_REP_1[[PCODE]:[PNAME]],2,)</f>
        <v>BARCELONA, SPAIN</v>
      </c>
      <c r="J890" t="str">
        <f>_xlfn.CONCAT(Table_Query_from_OCE_REP4[[#This Row],[FMPORT]],"/",Table_Query_from_OCE_REP4[[#This Row],[TOPORT]])</f>
        <v>PIR/BCN</v>
      </c>
      <c r="K890" t="str">
        <f>_xlfn.CONCAT(Table_Query_from_OCE_REP4[[#This Row],[FM NAME]],"/",Table_Query_from_OCE_REP4[[#This Row],[TO NAME]])</f>
        <v>ATHENS (PIRAEUS), GREECE/BARCELONA, SPAIN</v>
      </c>
      <c r="M890" t="s">
        <v>2942</v>
      </c>
      <c r="N890" t="s">
        <v>2943</v>
      </c>
      <c r="O890" t="s">
        <v>1379</v>
      </c>
    </row>
    <row r="891" spans="1:15" x14ac:dyDescent="0.35">
      <c r="A891" t="s">
        <v>3387</v>
      </c>
      <c r="B891" t="s">
        <v>907</v>
      </c>
      <c r="C891" t="s">
        <v>789</v>
      </c>
      <c r="D891" s="17">
        <v>45507</v>
      </c>
      <c r="E891">
        <v>10</v>
      </c>
      <c r="F891" t="s">
        <v>49</v>
      </c>
      <c r="G891" t="str">
        <f>VLOOKUP(Table_Query_from_OCE_REP4[[#This Row],[FMPORT]],Table_Query_from_OCE_REP_1[],2,)</f>
        <v>BARCELONA, SPAIN</v>
      </c>
      <c r="H891" t="s">
        <v>48</v>
      </c>
      <c r="I891" t="str">
        <f>VLOOKUP(Table_Query_from_OCE_REP4[[#This Row],[TOPORT]],Table_Query_from_OCE_REP_1[[PCODE]:[PNAME]],2,)</f>
        <v>ROME (CIVITAVECCHIA), ITALY</v>
      </c>
      <c r="J891" t="str">
        <f>_xlfn.CONCAT(Table_Query_from_OCE_REP4[[#This Row],[FMPORT]],"/",Table_Query_from_OCE_REP4[[#This Row],[TOPORT]])</f>
        <v>BCN/CIV</v>
      </c>
      <c r="K891" t="str">
        <f>_xlfn.CONCAT(Table_Query_from_OCE_REP4[[#This Row],[FM NAME]],"/",Table_Query_from_OCE_REP4[[#This Row],[TO NAME]])</f>
        <v>BARCELONA, SPAIN/ROME (CIVITAVECCHIA), ITALY</v>
      </c>
      <c r="M891" t="s">
        <v>2944</v>
      </c>
      <c r="N891" t="s">
        <v>2945</v>
      </c>
      <c r="O891" t="s">
        <v>1353</v>
      </c>
    </row>
    <row r="892" spans="1:15" x14ac:dyDescent="0.35">
      <c r="A892" t="s">
        <v>3388</v>
      </c>
      <c r="B892" t="s">
        <v>3389</v>
      </c>
      <c r="C892" t="s">
        <v>789</v>
      </c>
      <c r="D892" s="17">
        <v>45507</v>
      </c>
      <c r="E892">
        <v>22</v>
      </c>
      <c r="F892" t="s">
        <v>49</v>
      </c>
      <c r="G892" t="str">
        <f>VLOOKUP(Table_Query_from_OCE_REP4[[#This Row],[FMPORT]],Table_Query_from_OCE_REP_1[],2,)</f>
        <v>BARCELONA, SPAIN</v>
      </c>
      <c r="H892" t="s">
        <v>48</v>
      </c>
      <c r="I892" t="str">
        <f>VLOOKUP(Table_Query_from_OCE_REP4[[#This Row],[TOPORT]],Table_Query_from_OCE_REP_1[[PCODE]:[PNAME]],2,)</f>
        <v>ROME (CIVITAVECCHIA), ITALY</v>
      </c>
      <c r="J892" t="str">
        <f>_xlfn.CONCAT(Table_Query_from_OCE_REP4[[#This Row],[FMPORT]],"/",Table_Query_from_OCE_REP4[[#This Row],[TOPORT]])</f>
        <v>BCN/CIV</v>
      </c>
      <c r="K892" t="str">
        <f>_xlfn.CONCAT(Table_Query_from_OCE_REP4[[#This Row],[FM NAME]],"/",Table_Query_from_OCE_REP4[[#This Row],[TO NAME]])</f>
        <v>BARCELONA, SPAIN/ROME (CIVITAVECCHIA), ITALY</v>
      </c>
      <c r="M892" t="s">
        <v>2946</v>
      </c>
      <c r="N892" t="s">
        <v>2947</v>
      </c>
      <c r="O892" t="s">
        <v>1361</v>
      </c>
    </row>
    <row r="893" spans="1:15" x14ac:dyDescent="0.35">
      <c r="A893" t="s">
        <v>3390</v>
      </c>
      <c r="B893" t="s">
        <v>3391</v>
      </c>
      <c r="C893" t="s">
        <v>789</v>
      </c>
      <c r="D893" s="17">
        <v>45517</v>
      </c>
      <c r="E893">
        <v>12</v>
      </c>
      <c r="F893" t="s">
        <v>48</v>
      </c>
      <c r="G893" t="str">
        <f>VLOOKUP(Table_Query_from_OCE_REP4[[#This Row],[FMPORT]],Table_Query_from_OCE_REP_1[],2,)</f>
        <v>ROME (CIVITAVECCHIA), ITALY</v>
      </c>
      <c r="H893" t="s">
        <v>48</v>
      </c>
      <c r="I893" t="str">
        <f>VLOOKUP(Table_Query_from_OCE_REP4[[#This Row],[TOPORT]],Table_Query_from_OCE_REP_1[[PCODE]:[PNAME]],2,)</f>
        <v>ROME (CIVITAVECCHIA), ITALY</v>
      </c>
      <c r="J893" t="str">
        <f>_xlfn.CONCAT(Table_Query_from_OCE_REP4[[#This Row],[FMPORT]],"/",Table_Query_from_OCE_REP4[[#This Row],[TOPORT]])</f>
        <v>CIV/CIV</v>
      </c>
      <c r="K893" t="str">
        <f>_xlfn.CONCAT(Table_Query_from_OCE_REP4[[#This Row],[FM NAME]],"/",Table_Query_from_OCE_REP4[[#This Row],[TO NAME]])</f>
        <v>ROME (CIVITAVECCHIA), ITALY/ROME (CIVITAVECCHIA), ITALY</v>
      </c>
      <c r="M893" t="s">
        <v>2948</v>
      </c>
      <c r="N893" t="s">
        <v>2949</v>
      </c>
      <c r="O893" t="s">
        <v>1267</v>
      </c>
    </row>
    <row r="894" spans="1:15" x14ac:dyDescent="0.35">
      <c r="A894" t="s">
        <v>3392</v>
      </c>
      <c r="B894" t="s">
        <v>3393</v>
      </c>
      <c r="C894" t="s">
        <v>789</v>
      </c>
      <c r="D894" s="17">
        <v>45517</v>
      </c>
      <c r="E894">
        <v>22</v>
      </c>
      <c r="F894" t="s">
        <v>48</v>
      </c>
      <c r="G894" t="str">
        <f>VLOOKUP(Table_Query_from_OCE_REP4[[#This Row],[FMPORT]],Table_Query_from_OCE_REP_1[],2,)</f>
        <v>ROME (CIVITAVECCHIA), ITALY</v>
      </c>
      <c r="H894" t="s">
        <v>58</v>
      </c>
      <c r="I894" t="str">
        <f>VLOOKUP(Table_Query_from_OCE_REP4[[#This Row],[TOPORT]],Table_Query_from_OCE_REP_1[[PCODE]:[PNAME]],2,)</f>
        <v>MONTE CARLO, MONACO</v>
      </c>
      <c r="J894" t="str">
        <f>_xlfn.CONCAT(Table_Query_from_OCE_REP4[[#This Row],[FMPORT]],"/",Table_Query_from_OCE_REP4[[#This Row],[TOPORT]])</f>
        <v>CIV/MCM</v>
      </c>
      <c r="K894" t="str">
        <f>_xlfn.CONCAT(Table_Query_from_OCE_REP4[[#This Row],[FM NAME]],"/",Table_Query_from_OCE_REP4[[#This Row],[TO NAME]])</f>
        <v>ROME (CIVITAVECCHIA), ITALY/MONTE CARLO, MONACO</v>
      </c>
      <c r="M894" t="s">
        <v>2950</v>
      </c>
      <c r="N894" t="s">
        <v>2951</v>
      </c>
      <c r="O894" t="s">
        <v>1621</v>
      </c>
    </row>
    <row r="895" spans="1:15" x14ac:dyDescent="0.35">
      <c r="A895" t="s">
        <v>3394</v>
      </c>
      <c r="B895" t="s">
        <v>4051</v>
      </c>
      <c r="C895" t="s">
        <v>789</v>
      </c>
      <c r="D895" s="17">
        <v>45529</v>
      </c>
      <c r="E895">
        <v>10</v>
      </c>
      <c r="F895" t="s">
        <v>48</v>
      </c>
      <c r="G895" t="str">
        <f>VLOOKUP(Table_Query_from_OCE_REP4[[#This Row],[FMPORT]],Table_Query_from_OCE_REP_1[],2,)</f>
        <v>ROME (CIVITAVECCHIA), ITALY</v>
      </c>
      <c r="H895" t="s">
        <v>58</v>
      </c>
      <c r="I895" t="str">
        <f>VLOOKUP(Table_Query_from_OCE_REP4[[#This Row],[TOPORT]],Table_Query_from_OCE_REP_1[[PCODE]:[PNAME]],2,)</f>
        <v>MONTE CARLO, MONACO</v>
      </c>
      <c r="J895" t="str">
        <f>_xlfn.CONCAT(Table_Query_from_OCE_REP4[[#This Row],[FMPORT]],"/",Table_Query_from_OCE_REP4[[#This Row],[TOPORT]])</f>
        <v>CIV/MCM</v>
      </c>
      <c r="K895" t="str">
        <f>_xlfn.CONCAT(Table_Query_from_OCE_REP4[[#This Row],[FM NAME]],"/",Table_Query_from_OCE_REP4[[#This Row],[TO NAME]])</f>
        <v>ROME (CIVITAVECCHIA), ITALY/MONTE CARLO, MONACO</v>
      </c>
      <c r="M895" t="s">
        <v>2952</v>
      </c>
      <c r="N895" t="s">
        <v>2953</v>
      </c>
      <c r="O895" t="s">
        <v>2954</v>
      </c>
    </row>
    <row r="896" spans="1:15" x14ac:dyDescent="0.35">
      <c r="A896" t="s">
        <v>3396</v>
      </c>
      <c r="B896" t="s">
        <v>323</v>
      </c>
      <c r="C896" t="s">
        <v>789</v>
      </c>
      <c r="D896" s="17">
        <v>45539</v>
      </c>
      <c r="E896">
        <v>7</v>
      </c>
      <c r="F896" t="s">
        <v>58</v>
      </c>
      <c r="G896" t="str">
        <f>VLOOKUP(Table_Query_from_OCE_REP4[[#This Row],[FMPORT]],Table_Query_from_OCE_REP_1[],2,)</f>
        <v>MONTE CARLO, MONACO</v>
      </c>
      <c r="H896" t="s">
        <v>49</v>
      </c>
      <c r="I896" t="str">
        <f>VLOOKUP(Table_Query_from_OCE_REP4[[#This Row],[TOPORT]],Table_Query_from_OCE_REP_1[[PCODE]:[PNAME]],2,)</f>
        <v>BARCELONA, SPAIN</v>
      </c>
      <c r="J896" t="str">
        <f>_xlfn.CONCAT(Table_Query_from_OCE_REP4[[#This Row],[FMPORT]],"/",Table_Query_from_OCE_REP4[[#This Row],[TOPORT]])</f>
        <v>MCM/BCN</v>
      </c>
      <c r="K896" t="str">
        <f>_xlfn.CONCAT(Table_Query_from_OCE_REP4[[#This Row],[FM NAME]],"/",Table_Query_from_OCE_REP4[[#This Row],[TO NAME]])</f>
        <v>MONTE CARLO, MONACO/BARCELONA, SPAIN</v>
      </c>
    </row>
    <row r="897" spans="1:11" x14ac:dyDescent="0.35">
      <c r="A897" t="s">
        <v>3397</v>
      </c>
      <c r="B897" t="s">
        <v>3398</v>
      </c>
      <c r="C897" t="s">
        <v>789</v>
      </c>
      <c r="D897" s="17">
        <v>45546</v>
      </c>
      <c r="E897">
        <v>10</v>
      </c>
      <c r="F897" t="s">
        <v>49</v>
      </c>
      <c r="G897" t="str">
        <f>VLOOKUP(Table_Query_from_OCE_REP4[[#This Row],[FMPORT]],Table_Query_from_OCE_REP_1[],2,)</f>
        <v>BARCELONA, SPAIN</v>
      </c>
      <c r="H897" t="s">
        <v>47</v>
      </c>
      <c r="I897" t="str">
        <f>VLOOKUP(Table_Query_from_OCE_REP4[[#This Row],[TOPORT]],Table_Query_from_OCE_REP_1[[PCODE]:[PNAME]],2,)</f>
        <v>ATHENS (PIRAEUS), GREECE</v>
      </c>
      <c r="J897" t="str">
        <f>_xlfn.CONCAT(Table_Query_from_OCE_REP4[[#This Row],[FMPORT]],"/",Table_Query_from_OCE_REP4[[#This Row],[TOPORT]])</f>
        <v>BCN/PIR</v>
      </c>
      <c r="K897" t="str">
        <f>_xlfn.CONCAT(Table_Query_from_OCE_REP4[[#This Row],[FM NAME]],"/",Table_Query_from_OCE_REP4[[#This Row],[TO NAME]])</f>
        <v>BARCELONA, SPAIN/ATHENS (PIRAEUS), GREECE</v>
      </c>
    </row>
    <row r="898" spans="1:11" x14ac:dyDescent="0.35">
      <c r="A898" t="s">
        <v>1004</v>
      </c>
      <c r="B898" t="s">
        <v>1005</v>
      </c>
      <c r="C898" t="s">
        <v>789</v>
      </c>
      <c r="D898" s="17">
        <v>45556</v>
      </c>
      <c r="E898">
        <v>7</v>
      </c>
      <c r="F898" t="s">
        <v>47</v>
      </c>
      <c r="G898" t="str">
        <f>VLOOKUP(Table_Query_from_OCE_REP4[[#This Row],[FMPORT]],Table_Query_from_OCE_REP_1[],2,)</f>
        <v>ATHENS (PIRAEUS), GREECE</v>
      </c>
      <c r="H898" t="s">
        <v>47</v>
      </c>
      <c r="I898" t="str">
        <f>VLOOKUP(Table_Query_from_OCE_REP4[[#This Row],[TOPORT]],Table_Query_from_OCE_REP_1[[PCODE]:[PNAME]],2,)</f>
        <v>ATHENS (PIRAEUS), GREECE</v>
      </c>
      <c r="J898" t="str">
        <f>_xlfn.CONCAT(Table_Query_from_OCE_REP4[[#This Row],[FMPORT]],"/",Table_Query_from_OCE_REP4[[#This Row],[TOPORT]])</f>
        <v>PIR/PIR</v>
      </c>
      <c r="K898" t="str">
        <f>_xlfn.CONCAT(Table_Query_from_OCE_REP4[[#This Row],[FM NAME]],"/",Table_Query_from_OCE_REP4[[#This Row],[TO NAME]])</f>
        <v>ATHENS (PIRAEUS), GREECE/ATHENS (PIRAEUS), GREECE</v>
      </c>
    </row>
    <row r="899" spans="1:11" x14ac:dyDescent="0.35">
      <c r="A899" t="s">
        <v>3399</v>
      </c>
      <c r="B899" t="s">
        <v>4432</v>
      </c>
      <c r="C899" t="s">
        <v>789</v>
      </c>
      <c r="D899" s="17">
        <v>45563</v>
      </c>
      <c r="E899">
        <v>10</v>
      </c>
      <c r="F899" t="s">
        <v>47</v>
      </c>
      <c r="G899" t="str">
        <f>VLOOKUP(Table_Query_from_OCE_REP4[[#This Row],[FMPORT]],Table_Query_from_OCE_REP_1[],2,)</f>
        <v>ATHENS (PIRAEUS), GREECE</v>
      </c>
      <c r="H899" t="s">
        <v>411</v>
      </c>
      <c r="I899" t="str">
        <f>VLOOKUP(Table_Query_from_OCE_REP4[[#This Row],[TOPORT]],Table_Query_from_OCE_REP_1[[PCODE]:[PNAME]],2,)</f>
        <v>ISTANBUL, TURKEY</v>
      </c>
      <c r="J899" t="str">
        <f>_xlfn.CONCAT(Table_Query_from_OCE_REP4[[#This Row],[FMPORT]],"/",Table_Query_from_OCE_REP4[[#This Row],[TOPORT]])</f>
        <v>PIR/IST</v>
      </c>
      <c r="K899" t="str">
        <f>_xlfn.CONCAT(Table_Query_from_OCE_REP4[[#This Row],[FM NAME]],"/",Table_Query_from_OCE_REP4[[#This Row],[TO NAME]])</f>
        <v>ATHENS (PIRAEUS), GREECE/ISTANBUL, TURKEY</v>
      </c>
    </row>
    <row r="900" spans="1:11" x14ac:dyDescent="0.35">
      <c r="A900" t="s">
        <v>3400</v>
      </c>
      <c r="B900" t="s">
        <v>3382</v>
      </c>
      <c r="C900" t="s">
        <v>789</v>
      </c>
      <c r="D900" s="17">
        <v>45573</v>
      </c>
      <c r="E900">
        <v>7</v>
      </c>
      <c r="F900" t="s">
        <v>411</v>
      </c>
      <c r="G900" t="str">
        <f>VLOOKUP(Table_Query_from_OCE_REP4[[#This Row],[FMPORT]],Table_Query_from_OCE_REP_1[],2,)</f>
        <v>ISTANBUL, TURKEY</v>
      </c>
      <c r="H900" t="s">
        <v>47</v>
      </c>
      <c r="I900" t="str">
        <f>VLOOKUP(Table_Query_from_OCE_REP4[[#This Row],[TOPORT]],Table_Query_from_OCE_REP_1[[PCODE]:[PNAME]],2,)</f>
        <v>ATHENS (PIRAEUS), GREECE</v>
      </c>
      <c r="J900" t="str">
        <f>_xlfn.CONCAT(Table_Query_from_OCE_REP4[[#This Row],[FMPORT]],"/",Table_Query_from_OCE_REP4[[#This Row],[TOPORT]])</f>
        <v>IST/PIR</v>
      </c>
      <c r="K900" t="str">
        <f>_xlfn.CONCAT(Table_Query_from_OCE_REP4[[#This Row],[FM NAME]],"/",Table_Query_from_OCE_REP4[[#This Row],[TO NAME]])</f>
        <v>ISTANBUL, TURKEY/ATHENS (PIRAEUS), GREECE</v>
      </c>
    </row>
    <row r="901" spans="1:11" x14ac:dyDescent="0.35">
      <c r="A901" t="s">
        <v>3401</v>
      </c>
      <c r="B901" t="s">
        <v>3402</v>
      </c>
      <c r="C901" t="s">
        <v>789</v>
      </c>
      <c r="D901" s="17">
        <v>45573</v>
      </c>
      <c r="E901">
        <v>17</v>
      </c>
      <c r="F901" t="s">
        <v>411</v>
      </c>
      <c r="G901" t="str">
        <f>VLOOKUP(Table_Query_from_OCE_REP4[[#This Row],[FMPORT]],Table_Query_from_OCE_REP_1[],2,)</f>
        <v>ISTANBUL, TURKEY</v>
      </c>
      <c r="H901" t="s">
        <v>88</v>
      </c>
      <c r="I901" t="str">
        <f>VLOOKUP(Table_Query_from_OCE_REP4[[#This Row],[TOPORT]],Table_Query_from_OCE_REP_1[[PCODE]:[PNAME]],2,)</f>
        <v>TRIESTE, ITALY</v>
      </c>
      <c r="J901" t="str">
        <f>_xlfn.CONCAT(Table_Query_from_OCE_REP4[[#This Row],[FMPORT]],"/",Table_Query_from_OCE_REP4[[#This Row],[TOPORT]])</f>
        <v>IST/TRS</v>
      </c>
      <c r="K901" t="str">
        <f>_xlfn.CONCAT(Table_Query_from_OCE_REP4[[#This Row],[FM NAME]],"/",Table_Query_from_OCE_REP4[[#This Row],[TO NAME]])</f>
        <v>ISTANBUL, TURKEY/TRIESTE, ITALY</v>
      </c>
    </row>
    <row r="902" spans="1:11" x14ac:dyDescent="0.35">
      <c r="A902" t="s">
        <v>3403</v>
      </c>
      <c r="B902" t="s">
        <v>3404</v>
      </c>
      <c r="C902" t="s">
        <v>789</v>
      </c>
      <c r="D902" s="17">
        <v>45580</v>
      </c>
      <c r="E902">
        <v>10</v>
      </c>
      <c r="F902" t="s">
        <v>47</v>
      </c>
      <c r="G902" t="str">
        <f>VLOOKUP(Table_Query_from_OCE_REP4[[#This Row],[FMPORT]],Table_Query_from_OCE_REP_1[],2,)</f>
        <v>ATHENS (PIRAEUS), GREECE</v>
      </c>
      <c r="H902" t="s">
        <v>88</v>
      </c>
      <c r="I902" t="str">
        <f>VLOOKUP(Table_Query_from_OCE_REP4[[#This Row],[TOPORT]],Table_Query_from_OCE_REP_1[[PCODE]:[PNAME]],2,)</f>
        <v>TRIESTE, ITALY</v>
      </c>
      <c r="J902" t="str">
        <f>_xlfn.CONCAT(Table_Query_from_OCE_REP4[[#This Row],[FMPORT]],"/",Table_Query_from_OCE_REP4[[#This Row],[TOPORT]])</f>
        <v>PIR/TRS</v>
      </c>
      <c r="K902" t="str">
        <f>_xlfn.CONCAT(Table_Query_from_OCE_REP4[[#This Row],[FM NAME]],"/",Table_Query_from_OCE_REP4[[#This Row],[TO NAME]])</f>
        <v>ATHENS (PIRAEUS), GREECE/TRIESTE, ITALY</v>
      </c>
    </row>
    <row r="903" spans="1:11" x14ac:dyDescent="0.35">
      <c r="A903" t="s">
        <v>3405</v>
      </c>
      <c r="B903" t="s">
        <v>3406</v>
      </c>
      <c r="C903" t="s">
        <v>789</v>
      </c>
      <c r="D903" s="17">
        <v>45580</v>
      </c>
      <c r="E903">
        <v>20</v>
      </c>
      <c r="F903" t="s">
        <v>47</v>
      </c>
      <c r="G903" t="str">
        <f>VLOOKUP(Table_Query_from_OCE_REP4[[#This Row],[FMPORT]],Table_Query_from_OCE_REP_1[],2,)</f>
        <v>ATHENS (PIRAEUS), GREECE</v>
      </c>
      <c r="H903" t="s">
        <v>48</v>
      </c>
      <c r="I903" t="str">
        <f>VLOOKUP(Table_Query_from_OCE_REP4[[#This Row],[TOPORT]],Table_Query_from_OCE_REP_1[[PCODE]:[PNAME]],2,)</f>
        <v>ROME (CIVITAVECCHIA), ITALY</v>
      </c>
      <c r="J903" t="str">
        <f>_xlfn.CONCAT(Table_Query_from_OCE_REP4[[#This Row],[FMPORT]],"/",Table_Query_from_OCE_REP4[[#This Row],[TOPORT]])</f>
        <v>PIR/CIV</v>
      </c>
      <c r="K903" t="str">
        <f>_xlfn.CONCAT(Table_Query_from_OCE_REP4[[#This Row],[FM NAME]],"/",Table_Query_from_OCE_REP4[[#This Row],[TO NAME]])</f>
        <v>ATHENS (PIRAEUS), GREECE/ROME (CIVITAVECCHIA), ITALY</v>
      </c>
    </row>
    <row r="904" spans="1:11" x14ac:dyDescent="0.35">
      <c r="A904" t="s">
        <v>3407</v>
      </c>
      <c r="B904" t="s">
        <v>3408</v>
      </c>
      <c r="C904" t="s">
        <v>789</v>
      </c>
      <c r="D904" s="17">
        <v>45590</v>
      </c>
      <c r="E904">
        <v>10</v>
      </c>
      <c r="F904" t="s">
        <v>88</v>
      </c>
      <c r="G904" t="str">
        <f>VLOOKUP(Table_Query_from_OCE_REP4[[#This Row],[FMPORT]],Table_Query_from_OCE_REP_1[],2,)</f>
        <v>TRIESTE, ITALY</v>
      </c>
      <c r="H904" t="s">
        <v>48</v>
      </c>
      <c r="I904" t="str">
        <f>VLOOKUP(Table_Query_from_OCE_REP4[[#This Row],[TOPORT]],Table_Query_from_OCE_REP_1[[PCODE]:[PNAME]],2,)</f>
        <v>ROME (CIVITAVECCHIA), ITALY</v>
      </c>
      <c r="J904" t="str">
        <f>_xlfn.CONCAT(Table_Query_from_OCE_REP4[[#This Row],[FMPORT]],"/",Table_Query_from_OCE_REP4[[#This Row],[TOPORT]])</f>
        <v>TRS/CIV</v>
      </c>
      <c r="K904" t="str">
        <f>_xlfn.CONCAT(Table_Query_from_OCE_REP4[[#This Row],[FM NAME]],"/",Table_Query_from_OCE_REP4[[#This Row],[TO NAME]])</f>
        <v>TRIESTE, ITALY/ROME (CIVITAVECCHIA), ITALY</v>
      </c>
    </row>
    <row r="905" spans="1:11" x14ac:dyDescent="0.35">
      <c r="A905" t="s">
        <v>3409</v>
      </c>
      <c r="B905" t="s">
        <v>3410</v>
      </c>
      <c r="C905" t="s">
        <v>789</v>
      </c>
      <c r="D905" s="17">
        <v>45600</v>
      </c>
      <c r="E905">
        <v>10</v>
      </c>
      <c r="F905" t="s">
        <v>48</v>
      </c>
      <c r="G905" t="str">
        <f>VLOOKUP(Table_Query_from_OCE_REP4[[#This Row],[FMPORT]],Table_Query_from_OCE_REP_1[],2,)</f>
        <v>ROME (CIVITAVECCHIA), ITALY</v>
      </c>
      <c r="H905" t="s">
        <v>49</v>
      </c>
      <c r="I905" t="str">
        <f>VLOOKUP(Table_Query_from_OCE_REP4[[#This Row],[TOPORT]],Table_Query_from_OCE_REP_1[[PCODE]:[PNAME]],2,)</f>
        <v>BARCELONA, SPAIN</v>
      </c>
      <c r="J905" t="str">
        <f>_xlfn.CONCAT(Table_Query_from_OCE_REP4[[#This Row],[FMPORT]],"/",Table_Query_from_OCE_REP4[[#This Row],[TOPORT]])</f>
        <v>CIV/BCN</v>
      </c>
      <c r="K905" t="str">
        <f>_xlfn.CONCAT(Table_Query_from_OCE_REP4[[#This Row],[FM NAME]],"/",Table_Query_from_OCE_REP4[[#This Row],[TO NAME]])</f>
        <v>ROME (CIVITAVECCHIA), ITALY/BARCELONA, SPAIN</v>
      </c>
    </row>
    <row r="906" spans="1:11" x14ac:dyDescent="0.35">
      <c r="A906" t="s">
        <v>3411</v>
      </c>
      <c r="B906" t="s">
        <v>4449</v>
      </c>
      <c r="C906" t="s">
        <v>789</v>
      </c>
      <c r="D906" s="17">
        <v>45610</v>
      </c>
      <c r="E906">
        <v>27</v>
      </c>
      <c r="F906" t="s">
        <v>49</v>
      </c>
      <c r="G906" t="str">
        <f>VLOOKUP(Table_Query_from_OCE_REP4[[#This Row],[FMPORT]],Table_Query_from_OCE_REP_1[],2,)</f>
        <v>BARCELONA, SPAIN</v>
      </c>
      <c r="H906" t="s">
        <v>46</v>
      </c>
      <c r="I906" t="str">
        <f>VLOOKUP(Table_Query_from_OCE_REP4[[#This Row],[TOPORT]],Table_Query_from_OCE_REP_1[[PCODE]:[PNAME]],2,)</f>
        <v>CAPE TOWN, SOUTH AFRICA</v>
      </c>
      <c r="J906" t="str">
        <f>_xlfn.CONCAT(Table_Query_from_OCE_REP4[[#This Row],[FMPORT]],"/",Table_Query_from_OCE_REP4[[#This Row],[TOPORT]])</f>
        <v>BCN/CPT</v>
      </c>
      <c r="K906" t="str">
        <f>_xlfn.CONCAT(Table_Query_from_OCE_REP4[[#This Row],[FM NAME]],"/",Table_Query_from_OCE_REP4[[#This Row],[TO NAME]])</f>
        <v>BARCELONA, SPAIN/CAPE TOWN, SOUTH AFRICA</v>
      </c>
    </row>
    <row r="907" spans="1:11" x14ac:dyDescent="0.35">
      <c r="A907" t="s">
        <v>3412</v>
      </c>
      <c r="B907" t="s">
        <v>4450</v>
      </c>
      <c r="C907" t="s">
        <v>789</v>
      </c>
      <c r="D907" s="17">
        <v>45610</v>
      </c>
      <c r="E907">
        <v>59</v>
      </c>
      <c r="F907" t="s">
        <v>49</v>
      </c>
      <c r="G907" t="str">
        <f>VLOOKUP(Table_Query_from_OCE_REP4[[#This Row],[FMPORT]],Table_Query_from_OCE_REP_1[],2,)</f>
        <v>BARCELONA, SPAIN</v>
      </c>
      <c r="H907" t="s">
        <v>32</v>
      </c>
      <c r="I907" t="str">
        <f>VLOOKUP(Table_Query_from_OCE_REP4[[#This Row],[TOPORT]],Table_Query_from_OCE_REP_1[[PCODE]:[PNAME]],2,)</f>
        <v>SINGAPORE, SINGAPORE</v>
      </c>
      <c r="J907" t="str">
        <f>_xlfn.CONCAT(Table_Query_from_OCE_REP4[[#This Row],[FMPORT]],"/",Table_Query_from_OCE_REP4[[#This Row],[TOPORT]])</f>
        <v>BCN/SIN</v>
      </c>
      <c r="K907" t="str">
        <f>_xlfn.CONCAT(Table_Query_from_OCE_REP4[[#This Row],[FM NAME]],"/",Table_Query_from_OCE_REP4[[#This Row],[TO NAME]])</f>
        <v>BARCELONA, SPAIN/SINGAPORE, SINGAPORE</v>
      </c>
    </row>
    <row r="908" spans="1:11" x14ac:dyDescent="0.35">
      <c r="A908" t="s">
        <v>3413</v>
      </c>
      <c r="B908" t="s">
        <v>3414</v>
      </c>
      <c r="C908" t="s">
        <v>789</v>
      </c>
      <c r="D908" s="17">
        <v>45620</v>
      </c>
      <c r="E908">
        <v>18</v>
      </c>
      <c r="F908" t="s">
        <v>1630</v>
      </c>
      <c r="G908" t="str">
        <f>VLOOKUP(Table_Query_from_OCE_REP4[[#This Row],[FMPORT]],Table_Query_from_OCE_REP_1[],2,)</f>
        <v>DAKAR, SENEGAL</v>
      </c>
      <c r="H908" t="s">
        <v>2217</v>
      </c>
      <c r="I908" t="str">
        <f>VLOOKUP(Table_Query_from_OCE_REP4[[#This Row],[TOPORT]],Table_Query_from_OCE_REP_1[[PCODE]:[PNAME]],2,)</f>
        <v>MOSSEL BAY, SOUTH AFRICA</v>
      </c>
      <c r="J908" t="str">
        <f>_xlfn.CONCAT(Table_Query_from_OCE_REP4[[#This Row],[FMPORT]],"/",Table_Query_from_OCE_REP4[[#This Row],[TOPORT]])</f>
        <v>DKR/MOB</v>
      </c>
      <c r="K908" t="str">
        <f>_xlfn.CONCAT(Table_Query_from_OCE_REP4[[#This Row],[FM NAME]],"/",Table_Query_from_OCE_REP4[[#This Row],[TO NAME]])</f>
        <v>DAKAR, SENEGAL/MOSSEL BAY, SOUTH AFRICA</v>
      </c>
    </row>
    <row r="909" spans="1:11" x14ac:dyDescent="0.35">
      <c r="A909" t="s">
        <v>3895</v>
      </c>
      <c r="B909" t="s">
        <v>3896</v>
      </c>
      <c r="C909" t="s">
        <v>789</v>
      </c>
      <c r="D909" s="17">
        <v>45620</v>
      </c>
      <c r="E909">
        <v>28</v>
      </c>
      <c r="F909" t="s">
        <v>1630</v>
      </c>
      <c r="G909" t="str">
        <f>VLOOKUP(Table_Query_from_OCE_REP4[[#This Row],[FMPORT]],Table_Query_from_OCE_REP_1[],2,)</f>
        <v>DAKAR, SENEGAL</v>
      </c>
      <c r="H909" t="s">
        <v>1619</v>
      </c>
      <c r="I909" t="str">
        <f>VLOOKUP(Table_Query_from_OCE_REP4[[#This Row],[TOPORT]],Table_Query_from_OCE_REP_1[[PCODE]:[PNAME]],2,)</f>
        <v>DAR ES SALAAM, TANZANIA</v>
      </c>
      <c r="J909" t="str">
        <f>_xlfn.CONCAT(Table_Query_from_OCE_REP4[[#This Row],[FMPORT]],"/",Table_Query_from_OCE_REP4[[#This Row],[TOPORT]])</f>
        <v>DKR/DAR</v>
      </c>
      <c r="K909" t="str">
        <f>_xlfn.CONCAT(Table_Query_from_OCE_REP4[[#This Row],[FM NAME]],"/",Table_Query_from_OCE_REP4[[#This Row],[TO NAME]])</f>
        <v>DAKAR, SENEGAL/DAR ES SALAAM, TANZANIA</v>
      </c>
    </row>
    <row r="910" spans="1:11" x14ac:dyDescent="0.35">
      <c r="A910" t="s">
        <v>3897</v>
      </c>
      <c r="B910" t="s">
        <v>3898</v>
      </c>
      <c r="C910" t="s">
        <v>789</v>
      </c>
      <c r="D910" s="17">
        <v>45620</v>
      </c>
      <c r="E910">
        <v>49</v>
      </c>
      <c r="F910" t="s">
        <v>1630</v>
      </c>
      <c r="G910" t="str">
        <f>VLOOKUP(Table_Query_from_OCE_REP4[[#This Row],[FMPORT]],Table_Query_from_OCE_REP_1[],2,)</f>
        <v>DAKAR, SENEGAL</v>
      </c>
      <c r="H910" t="s">
        <v>32</v>
      </c>
      <c r="I910" t="str">
        <f>VLOOKUP(Table_Query_from_OCE_REP4[[#This Row],[TOPORT]],Table_Query_from_OCE_REP_1[[PCODE]:[PNAME]],2,)</f>
        <v>SINGAPORE, SINGAPORE</v>
      </c>
      <c r="J910" t="str">
        <f>_xlfn.CONCAT(Table_Query_from_OCE_REP4[[#This Row],[FMPORT]],"/",Table_Query_from_OCE_REP4[[#This Row],[TOPORT]])</f>
        <v>DKR/SIN</v>
      </c>
      <c r="K910" t="str">
        <f>_xlfn.CONCAT(Table_Query_from_OCE_REP4[[#This Row],[FM NAME]],"/",Table_Query_from_OCE_REP4[[#This Row],[TO NAME]])</f>
        <v>DAKAR, SENEGAL/SINGAPORE, SINGAPORE</v>
      </c>
    </row>
    <row r="911" spans="1:11" x14ac:dyDescent="0.35">
      <c r="A911" t="s">
        <v>4451</v>
      </c>
      <c r="B911" t="s">
        <v>4452</v>
      </c>
      <c r="C911" t="s">
        <v>789</v>
      </c>
      <c r="D911" s="17">
        <v>45637</v>
      </c>
      <c r="E911">
        <v>32</v>
      </c>
      <c r="F911" t="s">
        <v>46</v>
      </c>
      <c r="G911" t="str">
        <f>VLOOKUP(Table_Query_from_OCE_REP4[[#This Row],[FMPORT]],Table_Query_from_OCE_REP_1[],2,)</f>
        <v>CAPE TOWN, SOUTH AFRICA</v>
      </c>
      <c r="H911" t="s">
        <v>32</v>
      </c>
      <c r="I911" t="str">
        <f>VLOOKUP(Table_Query_from_OCE_REP4[[#This Row],[TOPORT]],Table_Query_from_OCE_REP_1[[PCODE]:[PNAME]],2,)</f>
        <v>SINGAPORE, SINGAPORE</v>
      </c>
      <c r="J911" t="str">
        <f>_xlfn.CONCAT(Table_Query_from_OCE_REP4[[#This Row],[FMPORT]],"/",Table_Query_from_OCE_REP4[[#This Row],[TOPORT]])</f>
        <v>CPT/SIN</v>
      </c>
      <c r="K911" t="str">
        <f>_xlfn.CONCAT(Table_Query_from_OCE_REP4[[#This Row],[FM NAME]],"/",Table_Query_from_OCE_REP4[[#This Row],[TO NAME]])</f>
        <v>CAPE TOWN, SOUTH AFRICA/SINGAPORE, SINGAPORE</v>
      </c>
    </row>
    <row r="912" spans="1:11" x14ac:dyDescent="0.35">
      <c r="A912" t="s">
        <v>3899</v>
      </c>
      <c r="B912" t="s">
        <v>554</v>
      </c>
      <c r="C912" t="s">
        <v>789</v>
      </c>
      <c r="D912" s="17">
        <v>45638</v>
      </c>
      <c r="E912">
        <v>10</v>
      </c>
      <c r="F912" t="s">
        <v>2217</v>
      </c>
      <c r="G912" t="str">
        <f>VLOOKUP(Table_Query_from_OCE_REP4[[#This Row],[FMPORT]],Table_Query_from_OCE_REP_1[],2,)</f>
        <v>MOSSEL BAY, SOUTH AFRICA</v>
      </c>
      <c r="H912" t="s">
        <v>1619</v>
      </c>
      <c r="I912" t="str">
        <f>VLOOKUP(Table_Query_from_OCE_REP4[[#This Row],[TOPORT]],Table_Query_from_OCE_REP_1[[PCODE]:[PNAME]],2,)</f>
        <v>DAR ES SALAAM, TANZANIA</v>
      </c>
      <c r="J912" t="str">
        <f>_xlfn.CONCAT(Table_Query_from_OCE_REP4[[#This Row],[FMPORT]],"/",Table_Query_from_OCE_REP4[[#This Row],[TOPORT]])</f>
        <v>MOB/DAR</v>
      </c>
      <c r="K912" t="str">
        <f>_xlfn.CONCAT(Table_Query_from_OCE_REP4[[#This Row],[FM NAME]],"/",Table_Query_from_OCE_REP4[[#This Row],[TO NAME]])</f>
        <v>MOSSEL BAY, SOUTH AFRICA/DAR ES SALAAM, TANZANIA</v>
      </c>
    </row>
    <row r="913" spans="1:11" x14ac:dyDescent="0.35">
      <c r="A913" t="s">
        <v>3900</v>
      </c>
      <c r="B913" t="s">
        <v>3901</v>
      </c>
      <c r="C913" t="s">
        <v>789</v>
      </c>
      <c r="D913" s="17">
        <v>45638</v>
      </c>
      <c r="E913">
        <v>31</v>
      </c>
      <c r="F913" t="s">
        <v>2217</v>
      </c>
      <c r="G913" t="str">
        <f>VLOOKUP(Table_Query_from_OCE_REP4[[#This Row],[FMPORT]],Table_Query_from_OCE_REP_1[],2,)</f>
        <v>MOSSEL BAY, SOUTH AFRICA</v>
      </c>
      <c r="H913" t="s">
        <v>32</v>
      </c>
      <c r="I913" t="str">
        <f>VLOOKUP(Table_Query_from_OCE_REP4[[#This Row],[TOPORT]],Table_Query_from_OCE_REP_1[[PCODE]:[PNAME]],2,)</f>
        <v>SINGAPORE, SINGAPORE</v>
      </c>
      <c r="J913" t="str">
        <f>_xlfn.CONCAT(Table_Query_from_OCE_REP4[[#This Row],[FMPORT]],"/",Table_Query_from_OCE_REP4[[#This Row],[TOPORT]])</f>
        <v>MOB/SIN</v>
      </c>
      <c r="K913" t="str">
        <f>_xlfn.CONCAT(Table_Query_from_OCE_REP4[[#This Row],[FM NAME]],"/",Table_Query_from_OCE_REP4[[#This Row],[TO NAME]])</f>
        <v>MOSSEL BAY, SOUTH AFRICA/SINGAPORE, SINGAPORE</v>
      </c>
    </row>
    <row r="914" spans="1:11" x14ac:dyDescent="0.35">
      <c r="A914" t="s">
        <v>3902</v>
      </c>
      <c r="B914" t="s">
        <v>3903</v>
      </c>
      <c r="C914" t="s">
        <v>789</v>
      </c>
      <c r="D914" s="17">
        <v>45638</v>
      </c>
      <c r="E914">
        <v>46</v>
      </c>
      <c r="F914" t="s">
        <v>2217</v>
      </c>
      <c r="G914" t="str">
        <f>VLOOKUP(Table_Query_from_OCE_REP4[[#This Row],[FMPORT]],Table_Query_from_OCE_REP_1[],2,)</f>
        <v>MOSSEL BAY, SOUTH AFRICA</v>
      </c>
      <c r="H914" t="s">
        <v>33</v>
      </c>
      <c r="I914" t="str">
        <f>VLOOKUP(Table_Query_from_OCE_REP4[[#This Row],[TOPORT]],Table_Query_from_OCE_REP_1[[PCODE]:[PNAME]],2,)</f>
        <v>HONG KONG, CHINA</v>
      </c>
      <c r="J914" t="str">
        <f>_xlfn.CONCAT(Table_Query_from_OCE_REP4[[#This Row],[FMPORT]],"/",Table_Query_from_OCE_REP4[[#This Row],[TOPORT]])</f>
        <v>MOB/HKG</v>
      </c>
      <c r="K914" t="str">
        <f>_xlfn.CONCAT(Table_Query_from_OCE_REP4[[#This Row],[FM NAME]],"/",Table_Query_from_OCE_REP4[[#This Row],[TO NAME]])</f>
        <v>MOSSEL BAY, SOUTH AFRICA/HONG KONG, CHINA</v>
      </c>
    </row>
    <row r="915" spans="1:11" x14ac:dyDescent="0.35">
      <c r="A915" t="s">
        <v>3736</v>
      </c>
      <c r="B915" t="s">
        <v>3904</v>
      </c>
      <c r="C915" t="s">
        <v>789</v>
      </c>
      <c r="D915" s="17">
        <v>45648</v>
      </c>
      <c r="E915">
        <v>21</v>
      </c>
      <c r="F915" t="s">
        <v>1619</v>
      </c>
      <c r="G915" t="str">
        <f>VLOOKUP(Table_Query_from_OCE_REP4[[#This Row],[FMPORT]],Table_Query_from_OCE_REP_1[],2,)</f>
        <v>DAR ES SALAAM, TANZANIA</v>
      </c>
      <c r="H915" t="s">
        <v>32</v>
      </c>
      <c r="I915" t="str">
        <f>VLOOKUP(Table_Query_from_OCE_REP4[[#This Row],[TOPORT]],Table_Query_from_OCE_REP_1[[PCODE]:[PNAME]],2,)</f>
        <v>SINGAPORE, SINGAPORE</v>
      </c>
      <c r="J915" t="str">
        <f>_xlfn.CONCAT(Table_Query_from_OCE_REP4[[#This Row],[FMPORT]],"/",Table_Query_from_OCE_REP4[[#This Row],[TOPORT]])</f>
        <v>DAR/SIN</v>
      </c>
      <c r="K915" t="str">
        <f>_xlfn.CONCAT(Table_Query_from_OCE_REP4[[#This Row],[FM NAME]],"/",Table_Query_from_OCE_REP4[[#This Row],[TO NAME]])</f>
        <v>DAR ES SALAAM, TANZANIA/SINGAPORE, SINGAPORE</v>
      </c>
    </row>
    <row r="916" spans="1:11" x14ac:dyDescent="0.35">
      <c r="A916" t="s">
        <v>3737</v>
      </c>
      <c r="B916" t="s">
        <v>3905</v>
      </c>
      <c r="C916" t="s">
        <v>789</v>
      </c>
      <c r="D916" s="17">
        <v>45648</v>
      </c>
      <c r="E916">
        <v>36</v>
      </c>
      <c r="F916" t="s">
        <v>1619</v>
      </c>
      <c r="G916" t="str">
        <f>VLOOKUP(Table_Query_from_OCE_REP4[[#This Row],[FMPORT]],Table_Query_from_OCE_REP_1[],2,)</f>
        <v>DAR ES SALAAM, TANZANIA</v>
      </c>
      <c r="H916" t="s">
        <v>33</v>
      </c>
      <c r="I916" t="str">
        <f>VLOOKUP(Table_Query_from_OCE_REP4[[#This Row],[TOPORT]],Table_Query_from_OCE_REP_1[[PCODE]:[PNAME]],2,)</f>
        <v>HONG KONG, CHINA</v>
      </c>
      <c r="J916" t="str">
        <f>_xlfn.CONCAT(Table_Query_from_OCE_REP4[[#This Row],[FMPORT]],"/",Table_Query_from_OCE_REP4[[#This Row],[TOPORT]])</f>
        <v>DAR/HKG</v>
      </c>
      <c r="K916" t="str">
        <f>_xlfn.CONCAT(Table_Query_from_OCE_REP4[[#This Row],[FM NAME]],"/",Table_Query_from_OCE_REP4[[#This Row],[TO NAME]])</f>
        <v>DAR ES SALAAM, TANZANIA/HONG KONG, CHINA</v>
      </c>
    </row>
    <row r="917" spans="1:11" x14ac:dyDescent="0.35">
      <c r="A917" t="s">
        <v>3738</v>
      </c>
      <c r="B917" t="s">
        <v>3906</v>
      </c>
      <c r="C917" t="s">
        <v>789</v>
      </c>
      <c r="D917" s="17">
        <v>45648</v>
      </c>
      <c r="E917">
        <v>54</v>
      </c>
      <c r="F917" t="s">
        <v>1619</v>
      </c>
      <c r="G917" t="str">
        <f>VLOOKUP(Table_Query_from_OCE_REP4[[#This Row],[FMPORT]],Table_Query_from_OCE_REP_1[],2,)</f>
        <v>DAR ES SALAAM, TANZANIA</v>
      </c>
      <c r="H917" t="s">
        <v>131</v>
      </c>
      <c r="I917" t="str">
        <f>VLOOKUP(Table_Query_from_OCE_REP4[[#This Row],[TOPORT]],Table_Query_from_OCE_REP_1[[PCODE]:[PNAME]],2,)</f>
        <v>TOKYO, JAPAN</v>
      </c>
      <c r="J917" t="str">
        <f>_xlfn.CONCAT(Table_Query_from_OCE_REP4[[#This Row],[FMPORT]],"/",Table_Query_from_OCE_REP4[[#This Row],[TOPORT]])</f>
        <v>DAR/TOK</v>
      </c>
      <c r="K917" t="str">
        <f>_xlfn.CONCAT(Table_Query_from_OCE_REP4[[#This Row],[FM NAME]],"/",Table_Query_from_OCE_REP4[[#This Row],[TO NAME]])</f>
        <v>DAR ES SALAAM, TANZANIA/TOKYO, JAPAN</v>
      </c>
    </row>
    <row r="918" spans="1:11" x14ac:dyDescent="0.35">
      <c r="A918" t="s">
        <v>3739</v>
      </c>
      <c r="B918" t="s">
        <v>3740</v>
      </c>
      <c r="C918" t="s">
        <v>789</v>
      </c>
      <c r="D918" s="17">
        <v>45648</v>
      </c>
      <c r="E918">
        <v>78</v>
      </c>
      <c r="F918" t="s">
        <v>1619</v>
      </c>
      <c r="G918" t="str">
        <f>VLOOKUP(Table_Query_from_OCE_REP4[[#This Row],[FMPORT]],Table_Query_from_OCE_REP_1[],2,)</f>
        <v>DAR ES SALAAM, TANZANIA</v>
      </c>
      <c r="H918" t="s">
        <v>32</v>
      </c>
      <c r="I918" t="str">
        <f>VLOOKUP(Table_Query_from_OCE_REP4[[#This Row],[TOPORT]],Table_Query_from_OCE_REP_1[[PCODE]:[PNAME]],2,)</f>
        <v>SINGAPORE, SINGAPORE</v>
      </c>
      <c r="J918" t="str">
        <f>_xlfn.CONCAT(Table_Query_from_OCE_REP4[[#This Row],[FMPORT]],"/",Table_Query_from_OCE_REP4[[#This Row],[TOPORT]])</f>
        <v>DAR/SIN</v>
      </c>
      <c r="K918" t="str">
        <f>_xlfn.CONCAT(Table_Query_from_OCE_REP4[[#This Row],[FM NAME]],"/",Table_Query_from_OCE_REP4[[#This Row],[TO NAME]])</f>
        <v>DAR ES SALAAM, TANZANIA/SINGAPORE, SINGAPORE</v>
      </c>
    </row>
    <row r="919" spans="1:11" x14ac:dyDescent="0.35">
      <c r="A919" t="s">
        <v>3741</v>
      </c>
      <c r="B919" t="s">
        <v>3907</v>
      </c>
      <c r="C919" t="s">
        <v>789</v>
      </c>
      <c r="D919" s="17">
        <v>45669</v>
      </c>
      <c r="E919">
        <v>15</v>
      </c>
      <c r="F919" t="s">
        <v>32</v>
      </c>
      <c r="G919" t="str">
        <f>VLOOKUP(Table_Query_from_OCE_REP4[[#This Row],[FMPORT]],Table_Query_from_OCE_REP_1[],2,)</f>
        <v>SINGAPORE, SINGAPORE</v>
      </c>
      <c r="H919" t="s">
        <v>33</v>
      </c>
      <c r="I919" t="str">
        <f>VLOOKUP(Table_Query_from_OCE_REP4[[#This Row],[TOPORT]],Table_Query_from_OCE_REP_1[[PCODE]:[PNAME]],2,)</f>
        <v>HONG KONG, CHINA</v>
      </c>
      <c r="J919" t="str">
        <f>_xlfn.CONCAT(Table_Query_from_OCE_REP4[[#This Row],[FMPORT]],"/",Table_Query_from_OCE_REP4[[#This Row],[TOPORT]])</f>
        <v>SIN/HKG</v>
      </c>
      <c r="K919" t="str">
        <f>_xlfn.CONCAT(Table_Query_from_OCE_REP4[[#This Row],[FM NAME]],"/",Table_Query_from_OCE_REP4[[#This Row],[TO NAME]])</f>
        <v>SINGAPORE, SINGAPORE/HONG KONG, CHINA</v>
      </c>
    </row>
    <row r="920" spans="1:11" x14ac:dyDescent="0.35">
      <c r="A920" t="s">
        <v>3742</v>
      </c>
      <c r="B920" t="s">
        <v>3908</v>
      </c>
      <c r="C920" t="s">
        <v>789</v>
      </c>
      <c r="D920" s="17">
        <v>45669</v>
      </c>
      <c r="E920">
        <v>33</v>
      </c>
      <c r="F920" t="s">
        <v>32</v>
      </c>
      <c r="G920" t="str">
        <f>VLOOKUP(Table_Query_from_OCE_REP4[[#This Row],[FMPORT]],Table_Query_from_OCE_REP_1[],2,)</f>
        <v>SINGAPORE, SINGAPORE</v>
      </c>
      <c r="H920" t="s">
        <v>131</v>
      </c>
      <c r="I920" t="str">
        <f>VLOOKUP(Table_Query_from_OCE_REP4[[#This Row],[TOPORT]],Table_Query_from_OCE_REP_1[[PCODE]:[PNAME]],2,)</f>
        <v>TOKYO, JAPAN</v>
      </c>
      <c r="J920" t="str">
        <f>_xlfn.CONCAT(Table_Query_from_OCE_REP4[[#This Row],[FMPORT]],"/",Table_Query_from_OCE_REP4[[#This Row],[TOPORT]])</f>
        <v>SIN/TOK</v>
      </c>
      <c r="K920" t="str">
        <f>_xlfn.CONCAT(Table_Query_from_OCE_REP4[[#This Row],[FM NAME]],"/",Table_Query_from_OCE_REP4[[#This Row],[TO NAME]])</f>
        <v>SINGAPORE, SINGAPORE/TOKYO, JAPAN</v>
      </c>
    </row>
    <row r="921" spans="1:11" x14ac:dyDescent="0.35">
      <c r="A921" t="s">
        <v>3743</v>
      </c>
      <c r="B921" t="s">
        <v>3909</v>
      </c>
      <c r="C921" t="s">
        <v>789</v>
      </c>
      <c r="D921" s="17">
        <v>45669</v>
      </c>
      <c r="E921">
        <v>57</v>
      </c>
      <c r="F921" t="s">
        <v>32</v>
      </c>
      <c r="G921" t="str">
        <f>VLOOKUP(Table_Query_from_OCE_REP4[[#This Row],[FMPORT]],Table_Query_from_OCE_REP_1[],2,)</f>
        <v>SINGAPORE, SINGAPORE</v>
      </c>
      <c r="H921" t="s">
        <v>32</v>
      </c>
      <c r="I921" t="str">
        <f>VLOOKUP(Table_Query_from_OCE_REP4[[#This Row],[TOPORT]],Table_Query_from_OCE_REP_1[[PCODE]:[PNAME]],2,)</f>
        <v>SINGAPORE, SINGAPORE</v>
      </c>
      <c r="J921" t="str">
        <f>_xlfn.CONCAT(Table_Query_from_OCE_REP4[[#This Row],[FMPORT]],"/",Table_Query_from_OCE_REP4[[#This Row],[TOPORT]])</f>
        <v>SIN/SIN</v>
      </c>
      <c r="K921" t="str">
        <f>_xlfn.CONCAT(Table_Query_from_OCE_REP4[[#This Row],[FM NAME]],"/",Table_Query_from_OCE_REP4[[#This Row],[TO NAME]])</f>
        <v>SINGAPORE, SINGAPORE/SINGAPORE, SINGAPORE</v>
      </c>
    </row>
    <row r="922" spans="1:11" x14ac:dyDescent="0.35">
      <c r="A922" t="s">
        <v>3744</v>
      </c>
      <c r="B922" t="s">
        <v>3910</v>
      </c>
      <c r="C922" t="s">
        <v>789</v>
      </c>
      <c r="D922" s="17">
        <v>45684</v>
      </c>
      <c r="E922">
        <v>18</v>
      </c>
      <c r="F922" t="s">
        <v>33</v>
      </c>
      <c r="G922" t="str">
        <f>VLOOKUP(Table_Query_from_OCE_REP4[[#This Row],[FMPORT]],Table_Query_from_OCE_REP_1[],2,)</f>
        <v>HONG KONG, CHINA</v>
      </c>
      <c r="H922" t="s">
        <v>131</v>
      </c>
      <c r="I922" t="str">
        <f>VLOOKUP(Table_Query_from_OCE_REP4[[#This Row],[TOPORT]],Table_Query_from_OCE_REP_1[[PCODE]:[PNAME]],2,)</f>
        <v>TOKYO, JAPAN</v>
      </c>
      <c r="J922" t="str">
        <f>_xlfn.CONCAT(Table_Query_from_OCE_REP4[[#This Row],[FMPORT]],"/",Table_Query_from_OCE_REP4[[#This Row],[TOPORT]])</f>
        <v>HKG/TOK</v>
      </c>
      <c r="K922" t="str">
        <f>_xlfn.CONCAT(Table_Query_from_OCE_REP4[[#This Row],[FM NAME]],"/",Table_Query_from_OCE_REP4[[#This Row],[TO NAME]])</f>
        <v>HONG KONG, CHINA/TOKYO, JAPAN</v>
      </c>
    </row>
    <row r="923" spans="1:11" x14ac:dyDescent="0.35">
      <c r="A923" t="s">
        <v>3745</v>
      </c>
      <c r="B923" t="s">
        <v>3911</v>
      </c>
      <c r="C923" t="s">
        <v>789</v>
      </c>
      <c r="D923" s="17">
        <v>45684</v>
      </c>
      <c r="E923">
        <v>42</v>
      </c>
      <c r="F923" t="s">
        <v>33</v>
      </c>
      <c r="G923" t="str">
        <f>VLOOKUP(Table_Query_from_OCE_REP4[[#This Row],[FMPORT]],Table_Query_from_OCE_REP_1[],2,)</f>
        <v>HONG KONG, CHINA</v>
      </c>
      <c r="H923" t="s">
        <v>32</v>
      </c>
      <c r="I923" t="str">
        <f>VLOOKUP(Table_Query_from_OCE_REP4[[#This Row],[TOPORT]],Table_Query_from_OCE_REP_1[[PCODE]:[PNAME]],2,)</f>
        <v>SINGAPORE, SINGAPORE</v>
      </c>
      <c r="J923" t="str">
        <f>_xlfn.CONCAT(Table_Query_from_OCE_REP4[[#This Row],[FMPORT]],"/",Table_Query_from_OCE_REP4[[#This Row],[TOPORT]])</f>
        <v>HKG/SIN</v>
      </c>
      <c r="K923" t="str">
        <f>_xlfn.CONCAT(Table_Query_from_OCE_REP4[[#This Row],[FM NAME]],"/",Table_Query_from_OCE_REP4[[#This Row],[TO NAME]])</f>
        <v>HONG KONG, CHINA/SINGAPORE, SINGAPORE</v>
      </c>
    </row>
    <row r="924" spans="1:11" x14ac:dyDescent="0.35">
      <c r="A924" t="s">
        <v>3746</v>
      </c>
      <c r="B924" t="s">
        <v>3912</v>
      </c>
      <c r="C924" t="s">
        <v>789</v>
      </c>
      <c r="D924" s="17">
        <v>45702</v>
      </c>
      <c r="E924">
        <v>24</v>
      </c>
      <c r="F924" t="s">
        <v>131</v>
      </c>
      <c r="G924" t="str">
        <f>VLOOKUP(Table_Query_from_OCE_REP4[[#This Row],[FMPORT]],Table_Query_from_OCE_REP_1[],2,)</f>
        <v>TOKYO, JAPAN</v>
      </c>
      <c r="H924" t="s">
        <v>32</v>
      </c>
      <c r="I924" t="str">
        <f>VLOOKUP(Table_Query_from_OCE_REP4[[#This Row],[TOPORT]],Table_Query_from_OCE_REP_1[[PCODE]:[PNAME]],2,)</f>
        <v>SINGAPORE, SINGAPORE</v>
      </c>
      <c r="J924" t="str">
        <f>_xlfn.CONCAT(Table_Query_from_OCE_REP4[[#This Row],[FMPORT]],"/",Table_Query_from_OCE_REP4[[#This Row],[TOPORT]])</f>
        <v>TOK/SIN</v>
      </c>
      <c r="K924" t="str">
        <f>_xlfn.CONCAT(Table_Query_from_OCE_REP4[[#This Row],[FM NAME]],"/",Table_Query_from_OCE_REP4[[#This Row],[TO NAME]])</f>
        <v>TOKYO, JAPAN/SINGAPORE, SINGAPORE</v>
      </c>
    </row>
    <row r="925" spans="1:11" x14ac:dyDescent="0.35">
      <c r="A925" t="s">
        <v>3913</v>
      </c>
      <c r="B925" t="s">
        <v>3914</v>
      </c>
      <c r="C925" t="s">
        <v>789</v>
      </c>
      <c r="D925" s="17">
        <v>45726</v>
      </c>
      <c r="E925">
        <v>11</v>
      </c>
      <c r="F925" t="s">
        <v>32</v>
      </c>
      <c r="G925" t="str">
        <f>VLOOKUP(Table_Query_from_OCE_REP4[[#This Row],[FMPORT]],Table_Query_from_OCE_REP_1[],2,)</f>
        <v>SINGAPORE, SINGAPORE</v>
      </c>
      <c r="H925" t="s">
        <v>33</v>
      </c>
      <c r="I925" t="str">
        <f>VLOOKUP(Table_Query_from_OCE_REP4[[#This Row],[TOPORT]],Table_Query_from_OCE_REP_1[[PCODE]:[PNAME]],2,)</f>
        <v>HONG KONG, CHINA</v>
      </c>
      <c r="J925" t="str">
        <f>_xlfn.CONCAT(Table_Query_from_OCE_REP4[[#This Row],[FMPORT]],"/",Table_Query_from_OCE_REP4[[#This Row],[TOPORT]])</f>
        <v>SIN/HKG</v>
      </c>
      <c r="K925" t="str">
        <f>_xlfn.CONCAT(Table_Query_from_OCE_REP4[[#This Row],[FM NAME]],"/",Table_Query_from_OCE_REP4[[#This Row],[TO NAME]])</f>
        <v>SINGAPORE, SINGAPORE/HONG KONG, CHINA</v>
      </c>
    </row>
    <row r="926" spans="1:11" x14ac:dyDescent="0.35">
      <c r="A926" t="s">
        <v>3915</v>
      </c>
      <c r="B926" t="s">
        <v>3916</v>
      </c>
      <c r="C926" t="s">
        <v>789</v>
      </c>
      <c r="D926" s="17">
        <v>45726</v>
      </c>
      <c r="E926">
        <v>22</v>
      </c>
      <c r="F926" t="s">
        <v>32</v>
      </c>
      <c r="G926" t="str">
        <f>VLOOKUP(Table_Query_from_OCE_REP4[[#This Row],[FMPORT]],Table_Query_from_OCE_REP_1[],2,)</f>
        <v>SINGAPORE, SINGAPORE</v>
      </c>
      <c r="H926" t="s">
        <v>131</v>
      </c>
      <c r="I926" t="str">
        <f>VLOOKUP(Table_Query_from_OCE_REP4[[#This Row],[TOPORT]],Table_Query_from_OCE_REP_1[[PCODE]:[PNAME]],2,)</f>
        <v>TOKYO, JAPAN</v>
      </c>
      <c r="J926" t="str">
        <f>_xlfn.CONCAT(Table_Query_from_OCE_REP4[[#This Row],[FMPORT]],"/",Table_Query_from_OCE_REP4[[#This Row],[TOPORT]])</f>
        <v>SIN/TOK</v>
      </c>
      <c r="K926" t="str">
        <f>_xlfn.CONCAT(Table_Query_from_OCE_REP4[[#This Row],[FM NAME]],"/",Table_Query_from_OCE_REP4[[#This Row],[TO NAME]])</f>
        <v>SINGAPORE, SINGAPORE/TOKYO, JAPAN</v>
      </c>
    </row>
    <row r="927" spans="1:11" x14ac:dyDescent="0.35">
      <c r="A927" t="s">
        <v>3917</v>
      </c>
      <c r="B927" t="s">
        <v>3918</v>
      </c>
      <c r="C927" t="s">
        <v>789</v>
      </c>
      <c r="D927" s="17">
        <v>45737</v>
      </c>
      <c r="E927">
        <v>11</v>
      </c>
      <c r="F927" t="s">
        <v>33</v>
      </c>
      <c r="G927" t="str">
        <f>VLOOKUP(Table_Query_from_OCE_REP4[[#This Row],[FMPORT]],Table_Query_from_OCE_REP_1[],2,)</f>
        <v>HONG KONG, CHINA</v>
      </c>
      <c r="H927" t="s">
        <v>131</v>
      </c>
      <c r="I927" t="str">
        <f>VLOOKUP(Table_Query_from_OCE_REP4[[#This Row],[TOPORT]],Table_Query_from_OCE_REP_1[[PCODE]:[PNAME]],2,)</f>
        <v>TOKYO, JAPAN</v>
      </c>
      <c r="J927" t="str">
        <f>_xlfn.CONCAT(Table_Query_from_OCE_REP4[[#This Row],[FMPORT]],"/",Table_Query_from_OCE_REP4[[#This Row],[TOPORT]])</f>
        <v>HKG/TOK</v>
      </c>
      <c r="K927" t="str">
        <f>_xlfn.CONCAT(Table_Query_from_OCE_REP4[[#This Row],[FM NAME]],"/",Table_Query_from_OCE_REP4[[#This Row],[TO NAME]])</f>
        <v>HONG KONG, CHINA/TOKYO, JAPAN</v>
      </c>
    </row>
    <row r="928" spans="1:11" x14ac:dyDescent="0.35">
      <c r="A928" t="s">
        <v>3919</v>
      </c>
      <c r="B928" t="s">
        <v>4133</v>
      </c>
      <c r="C928" t="s">
        <v>789</v>
      </c>
      <c r="D928" s="17">
        <v>45748</v>
      </c>
      <c r="E928">
        <v>12</v>
      </c>
      <c r="F928" t="s">
        <v>131</v>
      </c>
      <c r="G928" t="str">
        <f>VLOOKUP(Table_Query_from_OCE_REP4[[#This Row],[FMPORT]],Table_Query_from_OCE_REP_1[],2,)</f>
        <v>TOKYO, JAPAN</v>
      </c>
      <c r="H928" t="s">
        <v>131</v>
      </c>
      <c r="I928" t="str">
        <f>VLOOKUP(Table_Query_from_OCE_REP4[[#This Row],[TOPORT]],Table_Query_from_OCE_REP_1[[PCODE]:[PNAME]],2,)</f>
        <v>TOKYO, JAPAN</v>
      </c>
      <c r="J928" t="str">
        <f>_xlfn.CONCAT(Table_Query_from_OCE_REP4[[#This Row],[FMPORT]],"/",Table_Query_from_OCE_REP4[[#This Row],[TOPORT]])</f>
        <v>TOK/TOK</v>
      </c>
      <c r="K928" t="str">
        <f>_xlfn.CONCAT(Table_Query_from_OCE_REP4[[#This Row],[FM NAME]],"/",Table_Query_from_OCE_REP4[[#This Row],[TO NAME]])</f>
        <v>TOKYO, JAPAN/TOKYO, JAPAN</v>
      </c>
    </row>
    <row r="929" spans="1:11" x14ac:dyDescent="0.35">
      <c r="A929" t="s">
        <v>3920</v>
      </c>
      <c r="B929" t="s">
        <v>4412</v>
      </c>
      <c r="C929" t="s">
        <v>789</v>
      </c>
      <c r="D929" s="17">
        <v>45760</v>
      </c>
      <c r="E929">
        <v>12</v>
      </c>
      <c r="F929" t="s">
        <v>131</v>
      </c>
      <c r="G929" t="str">
        <f>VLOOKUP(Table_Query_from_OCE_REP4[[#This Row],[FMPORT]],Table_Query_from_OCE_REP_1[],2,)</f>
        <v>TOKYO, JAPAN</v>
      </c>
      <c r="H929" t="s">
        <v>71</v>
      </c>
      <c r="I929" t="str">
        <f>VLOOKUP(Table_Query_from_OCE_REP4[[#This Row],[TOPORT]],Table_Query_from_OCE_REP_1[[PCODE]:[PNAME]],2,)</f>
        <v>TOKYO (YOKOHAMA), JAPAN</v>
      </c>
      <c r="J929" t="str">
        <f>_xlfn.CONCAT(Table_Query_from_OCE_REP4[[#This Row],[FMPORT]],"/",Table_Query_from_OCE_REP4[[#This Row],[TOPORT]])</f>
        <v>TOK/YOK</v>
      </c>
      <c r="K929" t="str">
        <f>_xlfn.CONCAT(Table_Query_from_OCE_REP4[[#This Row],[FM NAME]],"/",Table_Query_from_OCE_REP4[[#This Row],[TO NAME]])</f>
        <v>TOKYO, JAPAN/TOKYO (YOKOHAMA), JAPAN</v>
      </c>
    </row>
    <row r="930" spans="1:11" x14ac:dyDescent="0.35">
      <c r="A930" t="s">
        <v>3921</v>
      </c>
      <c r="B930" t="s">
        <v>3922</v>
      </c>
      <c r="C930" t="s">
        <v>789</v>
      </c>
      <c r="D930" s="17">
        <v>45760</v>
      </c>
      <c r="E930">
        <v>31</v>
      </c>
      <c r="F930" t="s">
        <v>131</v>
      </c>
      <c r="G930" t="str">
        <f>VLOOKUP(Table_Query_from_OCE_REP4[[#This Row],[FMPORT]],Table_Query_from_OCE_REP_1[],2,)</f>
        <v>TOKYO, JAPAN</v>
      </c>
      <c r="H930" t="s">
        <v>51</v>
      </c>
      <c r="I930" t="str">
        <f>VLOOKUP(Table_Query_from_OCE_REP4[[#This Row],[TOPORT]],Table_Query_from_OCE_REP_1[[PCODE]:[PNAME]],2,)</f>
        <v>VANCOUVER, BRITISH COLUMBIA</v>
      </c>
      <c r="J930" t="str">
        <f>_xlfn.CONCAT(Table_Query_from_OCE_REP4[[#This Row],[FMPORT]],"/",Table_Query_from_OCE_REP4[[#This Row],[TOPORT]])</f>
        <v>TOK/YVR</v>
      </c>
      <c r="K930" t="str">
        <f>_xlfn.CONCAT(Table_Query_from_OCE_REP4[[#This Row],[FM NAME]],"/",Table_Query_from_OCE_REP4[[#This Row],[TO NAME]])</f>
        <v>TOKYO, JAPAN/VANCOUVER, BRITISH COLUMBIA</v>
      </c>
    </row>
    <row r="931" spans="1:11" x14ac:dyDescent="0.35">
      <c r="A931" t="s">
        <v>3923</v>
      </c>
      <c r="B931" t="s">
        <v>3924</v>
      </c>
      <c r="C931" t="s">
        <v>789</v>
      </c>
      <c r="D931" s="17">
        <v>45772</v>
      </c>
      <c r="E931">
        <v>19</v>
      </c>
      <c r="F931" t="s">
        <v>71</v>
      </c>
      <c r="G931" t="str">
        <f>VLOOKUP(Table_Query_from_OCE_REP4[[#This Row],[FMPORT]],Table_Query_from_OCE_REP_1[],2,)</f>
        <v>TOKYO (YOKOHAMA), JAPAN</v>
      </c>
      <c r="H931" t="s">
        <v>51</v>
      </c>
      <c r="I931" t="str">
        <f>VLOOKUP(Table_Query_from_OCE_REP4[[#This Row],[TOPORT]],Table_Query_from_OCE_REP_1[[PCODE]:[PNAME]],2,)</f>
        <v>VANCOUVER, BRITISH COLUMBIA</v>
      </c>
      <c r="J931" t="str">
        <f>_xlfn.CONCAT(Table_Query_from_OCE_REP4[[#This Row],[FMPORT]],"/",Table_Query_from_OCE_REP4[[#This Row],[TOPORT]])</f>
        <v>YOK/YVR</v>
      </c>
      <c r="K931" t="str">
        <f>_xlfn.CONCAT(Table_Query_from_OCE_REP4[[#This Row],[FM NAME]],"/",Table_Query_from_OCE_REP4[[#This Row],[TO NAME]])</f>
        <v>TOKYO (YOKOHAMA), JAPAN/VANCOUVER, BRITISH COLUMBIA</v>
      </c>
    </row>
    <row r="932" spans="1:11" x14ac:dyDescent="0.35">
      <c r="A932" t="s">
        <v>4413</v>
      </c>
      <c r="B932" t="s">
        <v>4414</v>
      </c>
      <c r="C932" t="s">
        <v>789</v>
      </c>
      <c r="D932" s="17">
        <v>45790</v>
      </c>
      <c r="E932">
        <v>8</v>
      </c>
      <c r="F932" t="s">
        <v>51</v>
      </c>
      <c r="G932" t="str">
        <f>VLOOKUP(Table_Query_from_OCE_REP4[[#This Row],[FMPORT]],Table_Query_from_OCE_REP_1[],2,)</f>
        <v>VANCOUVER, BRITISH COLUMBIA</v>
      </c>
      <c r="H932" t="s">
        <v>2906</v>
      </c>
      <c r="I932" t="str">
        <f>VLOOKUP(Table_Query_from_OCE_REP4[[#This Row],[TOPORT]],Table_Query_from_OCE_REP_1[[PCODE]:[PNAME]],2,)</f>
        <v>WHITTIER, ALASKA</v>
      </c>
      <c r="J932" t="str">
        <f>_xlfn.CONCAT(Table_Query_from_OCE_REP4[[#This Row],[FMPORT]],"/",Table_Query_from_OCE_REP4[[#This Row],[TOPORT]])</f>
        <v>YVR/WTT</v>
      </c>
      <c r="K932" t="str">
        <f>_xlfn.CONCAT(Table_Query_from_OCE_REP4[[#This Row],[FM NAME]],"/",Table_Query_from_OCE_REP4[[#This Row],[TO NAME]])</f>
        <v>VANCOUVER, BRITISH COLUMBIA/WHITTIER, ALASKA</v>
      </c>
    </row>
    <row r="933" spans="1:11" x14ac:dyDescent="0.35">
      <c r="A933" t="s">
        <v>4285</v>
      </c>
      <c r="B933" t="s">
        <v>4286</v>
      </c>
      <c r="C933" t="s">
        <v>789</v>
      </c>
      <c r="D933" s="17">
        <v>45791</v>
      </c>
      <c r="E933">
        <v>7</v>
      </c>
      <c r="F933" t="s">
        <v>51</v>
      </c>
      <c r="G933" t="str">
        <f>VLOOKUP(Table_Query_from_OCE_REP4[[#This Row],[FMPORT]],Table_Query_from_OCE_REP_1[],2,)</f>
        <v>VANCOUVER, BRITISH COLUMBIA</v>
      </c>
      <c r="H933" t="s">
        <v>2906</v>
      </c>
      <c r="I933" t="str">
        <f>VLOOKUP(Table_Query_from_OCE_REP4[[#This Row],[TOPORT]],Table_Query_from_OCE_REP_1[[PCODE]:[PNAME]],2,)</f>
        <v>WHITTIER, ALASKA</v>
      </c>
      <c r="J933" t="str">
        <f>_xlfn.CONCAT(Table_Query_from_OCE_REP4[[#This Row],[FMPORT]],"/",Table_Query_from_OCE_REP4[[#This Row],[TOPORT]])</f>
        <v>YVR/WTT</v>
      </c>
      <c r="K933" t="str">
        <f>_xlfn.CONCAT(Table_Query_from_OCE_REP4[[#This Row],[FM NAME]],"/",Table_Query_from_OCE_REP4[[#This Row],[TO NAME]])</f>
        <v>VANCOUVER, BRITISH COLUMBIA/WHITTIER, ALASKA</v>
      </c>
    </row>
    <row r="934" spans="1:11" x14ac:dyDescent="0.35">
      <c r="A934" t="s">
        <v>4287</v>
      </c>
      <c r="B934" t="s">
        <v>4288</v>
      </c>
      <c r="C934" t="s">
        <v>789</v>
      </c>
      <c r="D934" s="17">
        <v>45798</v>
      </c>
      <c r="E934">
        <v>8</v>
      </c>
      <c r="F934" t="s">
        <v>2906</v>
      </c>
      <c r="G934" t="str">
        <f>VLOOKUP(Table_Query_from_OCE_REP4[[#This Row],[FMPORT]],Table_Query_from_OCE_REP_1[],2,)</f>
        <v>WHITTIER, ALASKA</v>
      </c>
      <c r="H934" t="s">
        <v>51</v>
      </c>
      <c r="I934" t="str">
        <f>VLOOKUP(Table_Query_from_OCE_REP4[[#This Row],[TOPORT]],Table_Query_from_OCE_REP_1[[PCODE]:[PNAME]],2,)</f>
        <v>VANCOUVER, BRITISH COLUMBIA</v>
      </c>
      <c r="J934" t="str">
        <f>_xlfn.CONCAT(Table_Query_from_OCE_REP4[[#This Row],[FMPORT]],"/",Table_Query_from_OCE_REP4[[#This Row],[TOPORT]])</f>
        <v>WTT/YVR</v>
      </c>
      <c r="K934" t="str">
        <f>_xlfn.CONCAT(Table_Query_from_OCE_REP4[[#This Row],[FM NAME]],"/",Table_Query_from_OCE_REP4[[#This Row],[TO NAME]])</f>
        <v>WHITTIER, ALASKA/VANCOUVER, BRITISH COLUMBIA</v>
      </c>
    </row>
    <row r="935" spans="1:11" x14ac:dyDescent="0.35">
      <c r="A935" t="s">
        <v>4415</v>
      </c>
      <c r="B935" t="s">
        <v>4416</v>
      </c>
      <c r="C935" t="s">
        <v>789</v>
      </c>
      <c r="D935" s="17">
        <v>45806</v>
      </c>
      <c r="E935">
        <v>12</v>
      </c>
      <c r="F935" t="s">
        <v>51</v>
      </c>
      <c r="G935" t="str">
        <f>VLOOKUP(Table_Query_from_OCE_REP4[[#This Row],[FMPORT]],Table_Query_from_OCE_REP_1[],2,)</f>
        <v>VANCOUVER, BRITISH COLUMBIA</v>
      </c>
      <c r="H935" t="s">
        <v>2906</v>
      </c>
      <c r="I935" t="str">
        <f>VLOOKUP(Table_Query_from_OCE_REP4[[#This Row],[TOPORT]],Table_Query_from_OCE_REP_1[[PCODE]:[PNAME]],2,)</f>
        <v>WHITTIER, ALASKA</v>
      </c>
      <c r="J935" t="str">
        <f>_xlfn.CONCAT(Table_Query_from_OCE_REP4[[#This Row],[FMPORT]],"/",Table_Query_from_OCE_REP4[[#This Row],[TOPORT]])</f>
        <v>YVR/WTT</v>
      </c>
      <c r="K935" t="str">
        <f>_xlfn.CONCAT(Table_Query_from_OCE_REP4[[#This Row],[FM NAME]],"/",Table_Query_from_OCE_REP4[[#This Row],[TO NAME]])</f>
        <v>VANCOUVER, BRITISH COLUMBIA/WHITTIER, ALASKA</v>
      </c>
    </row>
    <row r="936" spans="1:11" x14ac:dyDescent="0.35">
      <c r="A936" t="s">
        <v>4289</v>
      </c>
      <c r="B936" t="s">
        <v>4288</v>
      </c>
      <c r="C936" t="s">
        <v>789</v>
      </c>
      <c r="D936" s="17">
        <v>45808</v>
      </c>
      <c r="E936">
        <v>10</v>
      </c>
      <c r="F936" t="s">
        <v>51</v>
      </c>
      <c r="G936" t="str">
        <f>VLOOKUP(Table_Query_from_OCE_REP4[[#This Row],[FMPORT]],Table_Query_from_OCE_REP_1[],2,)</f>
        <v>VANCOUVER, BRITISH COLUMBIA</v>
      </c>
      <c r="H936" t="s">
        <v>2906</v>
      </c>
      <c r="I936" t="str">
        <f>VLOOKUP(Table_Query_from_OCE_REP4[[#This Row],[TOPORT]],Table_Query_from_OCE_REP_1[[PCODE]:[PNAME]],2,)</f>
        <v>WHITTIER, ALASKA</v>
      </c>
      <c r="J936" t="str">
        <f>_xlfn.CONCAT(Table_Query_from_OCE_REP4[[#This Row],[FMPORT]],"/",Table_Query_from_OCE_REP4[[#This Row],[TOPORT]])</f>
        <v>YVR/WTT</v>
      </c>
      <c r="K936" t="str">
        <f>_xlfn.CONCAT(Table_Query_from_OCE_REP4[[#This Row],[FM NAME]],"/",Table_Query_from_OCE_REP4[[#This Row],[TO NAME]])</f>
        <v>VANCOUVER, BRITISH COLUMBIA/WHITTIER, ALASKA</v>
      </c>
    </row>
    <row r="937" spans="1:11" x14ac:dyDescent="0.35">
      <c r="A937" t="s">
        <v>4290</v>
      </c>
      <c r="B937" t="s">
        <v>4286</v>
      </c>
      <c r="C937" t="s">
        <v>789</v>
      </c>
      <c r="D937" s="17">
        <v>45818</v>
      </c>
      <c r="E937">
        <v>7</v>
      </c>
      <c r="F937" t="s">
        <v>2906</v>
      </c>
      <c r="G937" t="str">
        <f>VLOOKUP(Table_Query_from_OCE_REP4[[#This Row],[FMPORT]],Table_Query_from_OCE_REP_1[],2,)</f>
        <v>WHITTIER, ALASKA</v>
      </c>
      <c r="H937" t="s">
        <v>51</v>
      </c>
      <c r="I937" t="str">
        <f>VLOOKUP(Table_Query_from_OCE_REP4[[#This Row],[TOPORT]],Table_Query_from_OCE_REP_1[[PCODE]:[PNAME]],2,)</f>
        <v>VANCOUVER, BRITISH COLUMBIA</v>
      </c>
      <c r="J937" t="str">
        <f>_xlfn.CONCAT(Table_Query_from_OCE_REP4[[#This Row],[FMPORT]],"/",Table_Query_from_OCE_REP4[[#This Row],[TOPORT]])</f>
        <v>WTT/YVR</v>
      </c>
      <c r="K937" t="str">
        <f>_xlfn.CONCAT(Table_Query_from_OCE_REP4[[#This Row],[FM NAME]],"/",Table_Query_from_OCE_REP4[[#This Row],[TO NAME]])</f>
        <v>WHITTIER, ALASKA/VANCOUVER, BRITISH COLUMBIA</v>
      </c>
    </row>
    <row r="938" spans="1:11" x14ac:dyDescent="0.35">
      <c r="A938" t="s">
        <v>4291</v>
      </c>
      <c r="B938" t="s">
        <v>4417</v>
      </c>
      <c r="C938" t="s">
        <v>789</v>
      </c>
      <c r="D938" s="17">
        <v>45825</v>
      </c>
      <c r="E938">
        <v>9</v>
      </c>
      <c r="F938" t="s">
        <v>51</v>
      </c>
      <c r="G938" t="str">
        <f>VLOOKUP(Table_Query_from_OCE_REP4[[#This Row],[FMPORT]],Table_Query_from_OCE_REP_1[],2,)</f>
        <v>VANCOUVER, BRITISH COLUMBIA</v>
      </c>
      <c r="H938" t="s">
        <v>54</v>
      </c>
      <c r="I938" t="str">
        <f>VLOOKUP(Table_Query_from_OCE_REP4[[#This Row],[TOPORT]],Table_Query_from_OCE_REP_1[[PCODE]:[PNAME]],2,)</f>
        <v>SEATTLE, WASHINGTON</v>
      </c>
      <c r="J938" t="str">
        <f>_xlfn.CONCAT(Table_Query_from_OCE_REP4[[#This Row],[FMPORT]],"/",Table_Query_from_OCE_REP4[[#This Row],[TOPORT]])</f>
        <v>YVR/SEA</v>
      </c>
      <c r="K938" t="str">
        <f>_xlfn.CONCAT(Table_Query_from_OCE_REP4[[#This Row],[FM NAME]],"/",Table_Query_from_OCE_REP4[[#This Row],[TO NAME]])</f>
        <v>VANCOUVER, BRITISH COLUMBIA/SEATTLE, WASHINGTON</v>
      </c>
    </row>
    <row r="939" spans="1:11" x14ac:dyDescent="0.35">
      <c r="A939" t="s">
        <v>4293</v>
      </c>
      <c r="B939" t="s">
        <v>4294</v>
      </c>
      <c r="C939" t="s">
        <v>789</v>
      </c>
      <c r="D939" s="17">
        <v>45834</v>
      </c>
      <c r="E939">
        <v>12</v>
      </c>
      <c r="F939" t="s">
        <v>54</v>
      </c>
      <c r="G939" t="str">
        <f>VLOOKUP(Table_Query_from_OCE_REP4[[#This Row],[FMPORT]],Table_Query_from_OCE_REP_1[],2,)</f>
        <v>SEATTLE, WASHINGTON</v>
      </c>
      <c r="H939" t="s">
        <v>54</v>
      </c>
      <c r="I939" t="str">
        <f>VLOOKUP(Table_Query_from_OCE_REP4[[#This Row],[TOPORT]],Table_Query_from_OCE_REP_1[[PCODE]:[PNAME]],2,)</f>
        <v>SEATTLE, WASHINGTON</v>
      </c>
      <c r="J939" t="str">
        <f>_xlfn.CONCAT(Table_Query_from_OCE_REP4[[#This Row],[FMPORT]],"/",Table_Query_from_OCE_REP4[[#This Row],[TOPORT]])</f>
        <v>SEA/SEA</v>
      </c>
      <c r="K939" t="str">
        <f>_xlfn.CONCAT(Table_Query_from_OCE_REP4[[#This Row],[FM NAME]],"/",Table_Query_from_OCE_REP4[[#This Row],[TO NAME]])</f>
        <v>SEATTLE, WASHINGTON/SEATTLE, WASHINGTON</v>
      </c>
    </row>
    <row r="940" spans="1:11" x14ac:dyDescent="0.35">
      <c r="A940" t="s">
        <v>4295</v>
      </c>
      <c r="B940" t="s">
        <v>4292</v>
      </c>
      <c r="C940" t="s">
        <v>789</v>
      </c>
      <c r="D940" s="17">
        <v>45846</v>
      </c>
      <c r="E940">
        <v>9</v>
      </c>
      <c r="F940" t="s">
        <v>54</v>
      </c>
      <c r="G940" t="str">
        <f>VLOOKUP(Table_Query_from_OCE_REP4[[#This Row],[FMPORT]],Table_Query_from_OCE_REP_1[],2,)</f>
        <v>SEATTLE, WASHINGTON</v>
      </c>
      <c r="H940" t="s">
        <v>54</v>
      </c>
      <c r="I940" t="str">
        <f>VLOOKUP(Table_Query_from_OCE_REP4[[#This Row],[TOPORT]],Table_Query_from_OCE_REP_1[[PCODE]:[PNAME]],2,)</f>
        <v>SEATTLE, WASHINGTON</v>
      </c>
      <c r="J940" t="str">
        <f>_xlfn.CONCAT(Table_Query_from_OCE_REP4[[#This Row],[FMPORT]],"/",Table_Query_from_OCE_REP4[[#This Row],[TOPORT]])</f>
        <v>SEA/SEA</v>
      </c>
      <c r="K940" t="str">
        <f>_xlfn.CONCAT(Table_Query_from_OCE_REP4[[#This Row],[FM NAME]],"/",Table_Query_from_OCE_REP4[[#This Row],[TO NAME]])</f>
        <v>SEATTLE, WASHINGTON/SEATTLE, WASHINGTON</v>
      </c>
    </row>
    <row r="941" spans="1:11" x14ac:dyDescent="0.35">
      <c r="A941" t="s">
        <v>4296</v>
      </c>
      <c r="B941" t="s">
        <v>4297</v>
      </c>
      <c r="C941" t="s">
        <v>789</v>
      </c>
      <c r="D941" s="17">
        <v>45855</v>
      </c>
      <c r="E941">
        <v>12</v>
      </c>
      <c r="F941" t="s">
        <v>54</v>
      </c>
      <c r="G941" t="str">
        <f>VLOOKUP(Table_Query_from_OCE_REP4[[#This Row],[FMPORT]],Table_Query_from_OCE_REP_1[],2,)</f>
        <v>SEATTLE, WASHINGTON</v>
      </c>
      <c r="H941" t="s">
        <v>54</v>
      </c>
      <c r="I941" t="str">
        <f>VLOOKUP(Table_Query_from_OCE_REP4[[#This Row],[TOPORT]],Table_Query_from_OCE_REP_1[[PCODE]:[PNAME]],2,)</f>
        <v>SEATTLE, WASHINGTON</v>
      </c>
      <c r="J941" t="str">
        <f>_xlfn.CONCAT(Table_Query_from_OCE_REP4[[#This Row],[FMPORT]],"/",Table_Query_from_OCE_REP4[[#This Row],[TOPORT]])</f>
        <v>SEA/SEA</v>
      </c>
      <c r="K941" t="str">
        <f>_xlfn.CONCAT(Table_Query_from_OCE_REP4[[#This Row],[FM NAME]],"/",Table_Query_from_OCE_REP4[[#This Row],[TO NAME]])</f>
        <v>SEATTLE, WASHINGTON/SEATTLE, WASHINGTON</v>
      </c>
    </row>
    <row r="942" spans="1:11" x14ac:dyDescent="0.35">
      <c r="A942" t="s">
        <v>4298</v>
      </c>
      <c r="B942" t="s">
        <v>702</v>
      </c>
      <c r="C942" t="s">
        <v>789</v>
      </c>
      <c r="D942" s="17">
        <v>45867</v>
      </c>
      <c r="E942">
        <v>10</v>
      </c>
      <c r="F942" t="s">
        <v>54</v>
      </c>
      <c r="G942" t="str">
        <f>VLOOKUP(Table_Query_from_OCE_REP4[[#This Row],[FMPORT]],Table_Query_from_OCE_REP_1[],2,)</f>
        <v>SEATTLE, WASHINGTON</v>
      </c>
      <c r="H942" t="s">
        <v>54</v>
      </c>
      <c r="I942" t="str">
        <f>VLOOKUP(Table_Query_from_OCE_REP4[[#This Row],[TOPORT]],Table_Query_from_OCE_REP_1[[PCODE]:[PNAME]],2,)</f>
        <v>SEATTLE, WASHINGTON</v>
      </c>
      <c r="J942" t="str">
        <f>_xlfn.CONCAT(Table_Query_from_OCE_REP4[[#This Row],[FMPORT]],"/",Table_Query_from_OCE_REP4[[#This Row],[TOPORT]])</f>
        <v>SEA/SEA</v>
      </c>
      <c r="K942" t="str">
        <f>_xlfn.CONCAT(Table_Query_from_OCE_REP4[[#This Row],[FM NAME]],"/",Table_Query_from_OCE_REP4[[#This Row],[TO NAME]])</f>
        <v>SEATTLE, WASHINGTON/SEATTLE, WASHINGTON</v>
      </c>
    </row>
    <row r="943" spans="1:11" x14ac:dyDescent="0.35">
      <c r="A943" t="s">
        <v>4299</v>
      </c>
      <c r="B943" t="s">
        <v>4418</v>
      </c>
      <c r="C943" t="s">
        <v>789</v>
      </c>
      <c r="D943" s="17">
        <v>45877</v>
      </c>
      <c r="E943">
        <v>10</v>
      </c>
      <c r="F943" t="s">
        <v>54</v>
      </c>
      <c r="G943" t="str">
        <f>VLOOKUP(Table_Query_from_OCE_REP4[[#This Row],[FMPORT]],Table_Query_from_OCE_REP_1[],2,)</f>
        <v>SEATTLE, WASHINGTON</v>
      </c>
      <c r="H943" t="s">
        <v>54</v>
      </c>
      <c r="I943" t="str">
        <f>VLOOKUP(Table_Query_from_OCE_REP4[[#This Row],[TOPORT]],Table_Query_from_OCE_REP_1[[PCODE]:[PNAME]],2,)</f>
        <v>SEATTLE, WASHINGTON</v>
      </c>
      <c r="J943" t="str">
        <f>_xlfn.CONCAT(Table_Query_from_OCE_REP4[[#This Row],[FMPORT]],"/",Table_Query_from_OCE_REP4[[#This Row],[TOPORT]])</f>
        <v>SEA/SEA</v>
      </c>
      <c r="K943" t="str">
        <f>_xlfn.CONCAT(Table_Query_from_OCE_REP4[[#This Row],[FM NAME]],"/",Table_Query_from_OCE_REP4[[#This Row],[TO NAME]])</f>
        <v>SEATTLE, WASHINGTON/SEATTLE, WASHINGTON</v>
      </c>
    </row>
    <row r="944" spans="1:11" x14ac:dyDescent="0.35">
      <c r="A944" t="s">
        <v>4300</v>
      </c>
      <c r="B944" t="s">
        <v>4419</v>
      </c>
      <c r="C944" t="s">
        <v>789</v>
      </c>
      <c r="D944" s="17">
        <v>45887</v>
      </c>
      <c r="E944">
        <v>10</v>
      </c>
      <c r="F944" t="s">
        <v>54</v>
      </c>
      <c r="G944" t="str">
        <f>VLOOKUP(Table_Query_from_OCE_REP4[[#This Row],[FMPORT]],Table_Query_from_OCE_REP_1[],2,)</f>
        <v>SEATTLE, WASHINGTON</v>
      </c>
      <c r="H944" t="s">
        <v>54</v>
      </c>
      <c r="I944" t="str">
        <f>VLOOKUP(Table_Query_from_OCE_REP4[[#This Row],[TOPORT]],Table_Query_from_OCE_REP_1[[PCODE]:[PNAME]],2,)</f>
        <v>SEATTLE, WASHINGTON</v>
      </c>
      <c r="J944" t="str">
        <f>_xlfn.CONCAT(Table_Query_from_OCE_REP4[[#This Row],[FMPORT]],"/",Table_Query_from_OCE_REP4[[#This Row],[TOPORT]])</f>
        <v>SEA/SEA</v>
      </c>
      <c r="K944" t="str">
        <f>_xlfn.CONCAT(Table_Query_from_OCE_REP4[[#This Row],[FM NAME]],"/",Table_Query_from_OCE_REP4[[#This Row],[TO NAME]])</f>
        <v>SEATTLE, WASHINGTON/SEATTLE, WASHINGTON</v>
      </c>
    </row>
    <row r="945" spans="1:11" x14ac:dyDescent="0.35">
      <c r="A945" t="s">
        <v>4301</v>
      </c>
      <c r="B945" t="s">
        <v>4297</v>
      </c>
      <c r="C945" t="s">
        <v>789</v>
      </c>
      <c r="D945" s="17">
        <v>45897</v>
      </c>
      <c r="E945">
        <v>12</v>
      </c>
      <c r="F945" t="s">
        <v>54</v>
      </c>
      <c r="G945" t="str">
        <f>VLOOKUP(Table_Query_from_OCE_REP4[[#This Row],[FMPORT]],Table_Query_from_OCE_REP_1[],2,)</f>
        <v>SEATTLE, WASHINGTON</v>
      </c>
      <c r="H945" t="s">
        <v>54</v>
      </c>
      <c r="I945" t="str">
        <f>VLOOKUP(Table_Query_from_OCE_REP4[[#This Row],[TOPORT]],Table_Query_from_OCE_REP_1[[PCODE]:[PNAME]],2,)</f>
        <v>SEATTLE, WASHINGTON</v>
      </c>
      <c r="J945" t="str">
        <f>_xlfn.CONCAT(Table_Query_from_OCE_REP4[[#This Row],[FMPORT]],"/",Table_Query_from_OCE_REP4[[#This Row],[TOPORT]])</f>
        <v>SEA/SEA</v>
      </c>
      <c r="K945" t="str">
        <f>_xlfn.CONCAT(Table_Query_from_OCE_REP4[[#This Row],[FM NAME]],"/",Table_Query_from_OCE_REP4[[#This Row],[TO NAME]])</f>
        <v>SEATTLE, WASHINGTON/SEATTLE, WASHINGTON</v>
      </c>
    </row>
    <row r="946" spans="1:11" x14ac:dyDescent="0.35">
      <c r="A946" t="s">
        <v>4302</v>
      </c>
      <c r="B946" t="s">
        <v>4292</v>
      </c>
      <c r="C946" t="s">
        <v>789</v>
      </c>
      <c r="D946" s="17">
        <v>45909</v>
      </c>
      <c r="E946">
        <v>9</v>
      </c>
      <c r="F946" t="s">
        <v>54</v>
      </c>
      <c r="G946" t="str">
        <f>VLOOKUP(Table_Query_from_OCE_REP4[[#This Row],[FMPORT]],Table_Query_from_OCE_REP_1[],2,)</f>
        <v>SEATTLE, WASHINGTON</v>
      </c>
      <c r="H946" t="s">
        <v>54</v>
      </c>
      <c r="I946" t="str">
        <f>VLOOKUP(Table_Query_from_OCE_REP4[[#This Row],[TOPORT]],Table_Query_from_OCE_REP_1[[PCODE]:[PNAME]],2,)</f>
        <v>SEATTLE, WASHINGTON</v>
      </c>
      <c r="J946" t="str">
        <f>_xlfn.CONCAT(Table_Query_from_OCE_REP4[[#This Row],[FMPORT]],"/",Table_Query_from_OCE_REP4[[#This Row],[TOPORT]])</f>
        <v>SEA/SEA</v>
      </c>
      <c r="K946" t="str">
        <f>_xlfn.CONCAT(Table_Query_from_OCE_REP4[[#This Row],[FM NAME]],"/",Table_Query_from_OCE_REP4[[#This Row],[TO NAME]])</f>
        <v>SEATTLE, WASHINGTON/SEATTLE, WASHINGTON</v>
      </c>
    </row>
    <row r="947" spans="1:11" x14ac:dyDescent="0.35">
      <c r="A947" t="s">
        <v>4303</v>
      </c>
      <c r="B947" t="s">
        <v>4304</v>
      </c>
      <c r="C947" t="s">
        <v>789</v>
      </c>
      <c r="D947" s="17">
        <v>45918</v>
      </c>
      <c r="E947">
        <v>19</v>
      </c>
      <c r="F947" t="s">
        <v>54</v>
      </c>
      <c r="G947" t="str">
        <f>VLOOKUP(Table_Query_from_OCE_REP4[[#This Row],[FMPORT]],Table_Query_from_OCE_REP_1[],2,)</f>
        <v>SEATTLE, WASHINGTON</v>
      </c>
      <c r="H947" t="s">
        <v>71</v>
      </c>
      <c r="I947" t="str">
        <f>VLOOKUP(Table_Query_from_OCE_REP4[[#This Row],[TOPORT]],Table_Query_from_OCE_REP_1[[PCODE]:[PNAME]],2,)</f>
        <v>TOKYO (YOKOHAMA), JAPAN</v>
      </c>
      <c r="J947" t="str">
        <f>_xlfn.CONCAT(Table_Query_from_OCE_REP4[[#This Row],[FMPORT]],"/",Table_Query_from_OCE_REP4[[#This Row],[TOPORT]])</f>
        <v>SEA/YOK</v>
      </c>
      <c r="K947" t="str">
        <f>_xlfn.CONCAT(Table_Query_from_OCE_REP4[[#This Row],[FM NAME]],"/",Table_Query_from_OCE_REP4[[#This Row],[TO NAME]])</f>
        <v>SEATTLE, WASHINGTON/TOKYO (YOKOHAMA), JAPAN</v>
      </c>
    </row>
    <row r="948" spans="1:11" x14ac:dyDescent="0.35">
      <c r="A948" t="s">
        <v>4453</v>
      </c>
      <c r="B948" t="s">
        <v>3673</v>
      </c>
      <c r="C948" t="s">
        <v>789</v>
      </c>
      <c r="D948" s="17">
        <v>46019</v>
      </c>
      <c r="E948">
        <v>9</v>
      </c>
      <c r="F948" t="s">
        <v>36</v>
      </c>
      <c r="G948" t="str">
        <f>VLOOKUP(Table_Query_from_OCE_REP4[[#This Row],[FMPORT]],Table_Query_from_OCE_REP_1[],2,)</f>
        <v>PAPEETE (TAHITI), FRENCH POLYNESIA</v>
      </c>
      <c r="H948" t="s">
        <v>36</v>
      </c>
      <c r="I948" t="str">
        <f>VLOOKUP(Table_Query_from_OCE_REP4[[#This Row],[TOPORT]],Table_Query_from_OCE_REP_1[[PCODE]:[PNAME]],2,)</f>
        <v>PAPEETE (TAHITI), FRENCH POLYNESIA</v>
      </c>
      <c r="J948" t="str">
        <f>_xlfn.CONCAT(Table_Query_from_OCE_REP4[[#This Row],[FMPORT]],"/",Table_Query_from_OCE_REP4[[#This Row],[TOPORT]])</f>
        <v>PPT/PPT</v>
      </c>
      <c r="K948" t="str">
        <f>_xlfn.CONCAT(Table_Query_from_OCE_REP4[[#This Row],[FM NAME]],"/",Table_Query_from_OCE_REP4[[#This Row],[TO NAME]])</f>
        <v>PAPEETE (TAHITI), FRENCH POLYNESIA/PAPEETE (TAHITI), FRENCH POLYNESIA</v>
      </c>
    </row>
    <row r="949" spans="1:11" x14ac:dyDescent="0.35">
      <c r="A949" t="s">
        <v>1006</v>
      </c>
      <c r="B949" t="s">
        <v>1007</v>
      </c>
      <c r="C949" t="s">
        <v>789</v>
      </c>
      <c r="D949" s="17">
        <v>73050</v>
      </c>
      <c r="E949">
        <v>1</v>
      </c>
      <c r="F949" t="s">
        <v>26</v>
      </c>
      <c r="G949" t="str">
        <f>VLOOKUP(Table_Query_from_OCE_REP4[[#This Row],[FMPORT]],Table_Query_from_OCE_REP_1[],2,)</f>
        <v>MIAMI, FLORIDA</v>
      </c>
      <c r="H949" t="s">
        <v>26</v>
      </c>
      <c r="I949" t="str">
        <f>VLOOKUP(Table_Query_from_OCE_REP4[[#This Row],[TOPORT]],Table_Query_from_OCE_REP_1[[PCODE]:[PNAME]],2,)</f>
        <v>MIAMI, FLORIDA</v>
      </c>
      <c r="J949" t="str">
        <f>_xlfn.CONCAT(Table_Query_from_OCE_REP4[[#This Row],[FMPORT]],"/",Table_Query_from_OCE_REP4[[#This Row],[TOPORT]])</f>
        <v>MIA/MIA</v>
      </c>
      <c r="K949" t="str">
        <f>_xlfn.CONCAT(Table_Query_from_OCE_REP4[[#This Row],[FM NAME]],"/",Table_Query_from_OCE_REP4[[#This Row],[TO NAME]])</f>
        <v>MIAMI, FLORIDA/MIAMI, FLORIDA</v>
      </c>
    </row>
    <row r="950" spans="1:11" x14ac:dyDescent="0.35">
      <c r="A950" t="s">
        <v>1008</v>
      </c>
      <c r="B950" t="s">
        <v>201</v>
      </c>
      <c r="C950" t="s">
        <v>1009</v>
      </c>
      <c r="D950" s="17">
        <v>44566</v>
      </c>
      <c r="E950">
        <v>7</v>
      </c>
      <c r="F950" t="s">
        <v>26</v>
      </c>
      <c r="G950" t="str">
        <f>VLOOKUP(Table_Query_from_OCE_REP4[[#This Row],[FMPORT]],Table_Query_from_OCE_REP_1[],2,)</f>
        <v>MIAMI, FLORIDA</v>
      </c>
      <c r="H950" t="s">
        <v>26</v>
      </c>
      <c r="I950" t="str">
        <f>VLOOKUP(Table_Query_from_OCE_REP4[[#This Row],[TOPORT]],Table_Query_from_OCE_REP_1[[PCODE]:[PNAME]],2,)</f>
        <v>MIAMI, FLORIDA</v>
      </c>
      <c r="J950" t="str">
        <f>_xlfn.CONCAT(Table_Query_from_OCE_REP4[[#This Row],[FMPORT]],"/",Table_Query_from_OCE_REP4[[#This Row],[TOPORT]])</f>
        <v>MIA/MIA</v>
      </c>
      <c r="K950" t="str">
        <f>_xlfn.CONCAT(Table_Query_from_OCE_REP4[[#This Row],[FM NAME]],"/",Table_Query_from_OCE_REP4[[#This Row],[TO NAME]])</f>
        <v>MIAMI, FLORIDA/MIAMI, FLORIDA</v>
      </c>
    </row>
    <row r="951" spans="1:11" x14ac:dyDescent="0.35">
      <c r="A951" t="s">
        <v>1010</v>
      </c>
      <c r="B951" t="s">
        <v>1011</v>
      </c>
      <c r="C951" t="s">
        <v>1009</v>
      </c>
      <c r="D951" s="17">
        <v>44566</v>
      </c>
      <c r="E951">
        <v>17</v>
      </c>
      <c r="F951" t="s">
        <v>26</v>
      </c>
      <c r="G951" t="str">
        <f>VLOOKUP(Table_Query_from_OCE_REP4[[#This Row],[FMPORT]],Table_Query_from_OCE_REP_1[],2,)</f>
        <v>MIAMI, FLORIDA</v>
      </c>
      <c r="H951" t="s">
        <v>26</v>
      </c>
      <c r="I951" t="str">
        <f>VLOOKUP(Table_Query_from_OCE_REP4[[#This Row],[TOPORT]],Table_Query_from_OCE_REP_1[[PCODE]:[PNAME]],2,)</f>
        <v>MIAMI, FLORIDA</v>
      </c>
      <c r="J951" t="str">
        <f>_xlfn.CONCAT(Table_Query_from_OCE_REP4[[#This Row],[FMPORT]],"/",Table_Query_from_OCE_REP4[[#This Row],[TOPORT]])</f>
        <v>MIA/MIA</v>
      </c>
      <c r="K951" t="str">
        <f>_xlfn.CONCAT(Table_Query_from_OCE_REP4[[#This Row],[FM NAME]],"/",Table_Query_from_OCE_REP4[[#This Row],[TO NAME]])</f>
        <v>MIAMI, FLORIDA/MIAMI, FLORIDA</v>
      </c>
    </row>
    <row r="952" spans="1:11" x14ac:dyDescent="0.35">
      <c r="A952" t="s">
        <v>1012</v>
      </c>
      <c r="B952" t="s">
        <v>308</v>
      </c>
      <c r="C952" t="s">
        <v>1009</v>
      </c>
      <c r="D952" s="17">
        <v>44573</v>
      </c>
      <c r="E952">
        <v>10</v>
      </c>
      <c r="F952" t="s">
        <v>26</v>
      </c>
      <c r="G952" t="str">
        <f>VLOOKUP(Table_Query_from_OCE_REP4[[#This Row],[FMPORT]],Table_Query_from_OCE_REP_1[],2,)</f>
        <v>MIAMI, FLORIDA</v>
      </c>
      <c r="H952" t="s">
        <v>26</v>
      </c>
      <c r="I952" t="str">
        <f>VLOOKUP(Table_Query_from_OCE_REP4[[#This Row],[TOPORT]],Table_Query_from_OCE_REP_1[[PCODE]:[PNAME]],2,)</f>
        <v>MIAMI, FLORIDA</v>
      </c>
      <c r="J952" t="str">
        <f>_xlfn.CONCAT(Table_Query_from_OCE_REP4[[#This Row],[FMPORT]],"/",Table_Query_from_OCE_REP4[[#This Row],[TOPORT]])</f>
        <v>MIA/MIA</v>
      </c>
      <c r="K952" t="str">
        <f>_xlfn.CONCAT(Table_Query_from_OCE_REP4[[#This Row],[FM NAME]],"/",Table_Query_from_OCE_REP4[[#This Row],[TO NAME]])</f>
        <v>MIAMI, FLORIDA/MIAMI, FLORIDA</v>
      </c>
    </row>
    <row r="953" spans="1:11" x14ac:dyDescent="0.35">
      <c r="A953" t="s">
        <v>1013</v>
      </c>
      <c r="B953" t="s">
        <v>293</v>
      </c>
      <c r="C953" t="s">
        <v>1009</v>
      </c>
      <c r="D953" s="17">
        <v>44583</v>
      </c>
      <c r="E953">
        <v>10</v>
      </c>
      <c r="F953" t="s">
        <v>26</v>
      </c>
      <c r="G953" t="str">
        <f>VLOOKUP(Table_Query_from_OCE_REP4[[#This Row],[FMPORT]],Table_Query_from_OCE_REP_1[],2,)</f>
        <v>MIAMI, FLORIDA</v>
      </c>
      <c r="H953" t="s">
        <v>294</v>
      </c>
      <c r="I953" t="str">
        <f>VLOOKUP(Table_Query_from_OCE_REP4[[#This Row],[TOPORT]],Table_Query_from_OCE_REP_1[[PCODE]:[PNAME]],2,)</f>
        <v>PANAMA CITY, PANAMA</v>
      </c>
      <c r="J953" t="str">
        <f>_xlfn.CONCAT(Table_Query_from_OCE_REP4[[#This Row],[FMPORT]],"/",Table_Query_from_OCE_REP4[[#This Row],[TOPORT]])</f>
        <v>MIA/PCP</v>
      </c>
      <c r="K953" t="str">
        <f>_xlfn.CONCAT(Table_Query_from_OCE_REP4[[#This Row],[FM NAME]],"/",Table_Query_from_OCE_REP4[[#This Row],[TO NAME]])</f>
        <v>MIAMI, FLORIDA/PANAMA CITY, PANAMA</v>
      </c>
    </row>
    <row r="954" spans="1:11" x14ac:dyDescent="0.35">
      <c r="A954" t="s">
        <v>1014</v>
      </c>
      <c r="B954" t="s">
        <v>293</v>
      </c>
      <c r="C954" t="s">
        <v>1009</v>
      </c>
      <c r="D954" s="17">
        <v>44593</v>
      </c>
      <c r="E954">
        <v>10</v>
      </c>
      <c r="F954" t="s">
        <v>294</v>
      </c>
      <c r="G954" t="str">
        <f>VLOOKUP(Table_Query_from_OCE_REP4[[#This Row],[FMPORT]],Table_Query_from_OCE_REP_1[],2,)</f>
        <v>PANAMA CITY, PANAMA</v>
      </c>
      <c r="H954" t="s">
        <v>26</v>
      </c>
      <c r="I954" t="str">
        <f>VLOOKUP(Table_Query_from_OCE_REP4[[#This Row],[TOPORT]],Table_Query_from_OCE_REP_1[[PCODE]:[PNAME]],2,)</f>
        <v>MIAMI, FLORIDA</v>
      </c>
      <c r="J954" t="str">
        <f>_xlfn.CONCAT(Table_Query_from_OCE_REP4[[#This Row],[FMPORT]],"/",Table_Query_from_OCE_REP4[[#This Row],[TOPORT]])</f>
        <v>PCP/MIA</v>
      </c>
      <c r="K954" t="str">
        <f>_xlfn.CONCAT(Table_Query_from_OCE_REP4[[#This Row],[FM NAME]],"/",Table_Query_from_OCE_REP4[[#This Row],[TO NAME]])</f>
        <v>PANAMA CITY, PANAMA/MIAMI, FLORIDA</v>
      </c>
    </row>
    <row r="955" spans="1:11" x14ac:dyDescent="0.35">
      <c r="A955" t="s">
        <v>1015</v>
      </c>
      <c r="B955" t="s">
        <v>303</v>
      </c>
      <c r="C955" t="s">
        <v>1009</v>
      </c>
      <c r="D955" s="17">
        <v>44603</v>
      </c>
      <c r="E955">
        <v>12</v>
      </c>
      <c r="F955" t="s">
        <v>26</v>
      </c>
      <c r="G955" t="str">
        <f>VLOOKUP(Table_Query_from_OCE_REP4[[#This Row],[FMPORT]],Table_Query_from_OCE_REP_1[],2,)</f>
        <v>MIAMI, FLORIDA</v>
      </c>
      <c r="H955" t="s">
        <v>26</v>
      </c>
      <c r="I955" t="str">
        <f>VLOOKUP(Table_Query_from_OCE_REP4[[#This Row],[TOPORT]],Table_Query_from_OCE_REP_1[[PCODE]:[PNAME]],2,)</f>
        <v>MIAMI, FLORIDA</v>
      </c>
      <c r="J955" t="str">
        <f>_xlfn.CONCAT(Table_Query_from_OCE_REP4[[#This Row],[FMPORT]],"/",Table_Query_from_OCE_REP4[[#This Row],[TOPORT]])</f>
        <v>MIA/MIA</v>
      </c>
      <c r="K955" t="str">
        <f>_xlfn.CONCAT(Table_Query_from_OCE_REP4[[#This Row],[FM NAME]],"/",Table_Query_from_OCE_REP4[[#This Row],[TO NAME]])</f>
        <v>MIAMI, FLORIDA/MIAMI, FLORIDA</v>
      </c>
    </row>
    <row r="956" spans="1:11" x14ac:dyDescent="0.35">
      <c r="A956" t="s">
        <v>1016</v>
      </c>
      <c r="B956" t="s">
        <v>308</v>
      </c>
      <c r="C956" t="s">
        <v>1009</v>
      </c>
      <c r="D956" s="17">
        <v>44615</v>
      </c>
      <c r="E956">
        <v>10</v>
      </c>
      <c r="F956" t="s">
        <v>26</v>
      </c>
      <c r="G956" t="str">
        <f>VLOOKUP(Table_Query_from_OCE_REP4[[#This Row],[FMPORT]],Table_Query_from_OCE_REP_1[],2,)</f>
        <v>MIAMI, FLORIDA</v>
      </c>
      <c r="H956" t="s">
        <v>26</v>
      </c>
      <c r="I956" t="str">
        <f>VLOOKUP(Table_Query_from_OCE_REP4[[#This Row],[TOPORT]],Table_Query_from_OCE_REP_1[[PCODE]:[PNAME]],2,)</f>
        <v>MIAMI, FLORIDA</v>
      </c>
      <c r="J956" t="str">
        <f>_xlfn.CONCAT(Table_Query_from_OCE_REP4[[#This Row],[FMPORT]],"/",Table_Query_from_OCE_REP4[[#This Row],[TOPORT]])</f>
        <v>MIA/MIA</v>
      </c>
      <c r="K956" t="str">
        <f>_xlfn.CONCAT(Table_Query_from_OCE_REP4[[#This Row],[FM NAME]],"/",Table_Query_from_OCE_REP4[[#This Row],[TO NAME]])</f>
        <v>MIAMI, FLORIDA/MIAMI, FLORIDA</v>
      </c>
    </row>
    <row r="957" spans="1:11" x14ac:dyDescent="0.35">
      <c r="A957" t="s">
        <v>1017</v>
      </c>
      <c r="B957" t="s">
        <v>311</v>
      </c>
      <c r="C957" t="s">
        <v>1009</v>
      </c>
      <c r="D957" s="17">
        <v>44625</v>
      </c>
      <c r="E957">
        <v>12</v>
      </c>
      <c r="F957" t="s">
        <v>26</v>
      </c>
      <c r="G957" t="str">
        <f>VLOOKUP(Table_Query_from_OCE_REP4[[#This Row],[FMPORT]],Table_Query_from_OCE_REP_1[],2,)</f>
        <v>MIAMI, FLORIDA</v>
      </c>
      <c r="H957" t="s">
        <v>297</v>
      </c>
      <c r="I957" t="str">
        <f>VLOOKUP(Table_Query_from_OCE_REP4[[#This Row],[TOPORT]],Table_Query_from_OCE_REP_1[[PCODE]:[PNAME]],2,)</f>
        <v>ORANJESTAD, ARUBA</v>
      </c>
      <c r="J957" t="str">
        <f>_xlfn.CONCAT(Table_Query_from_OCE_REP4[[#This Row],[FMPORT]],"/",Table_Query_from_OCE_REP4[[#This Row],[TOPORT]])</f>
        <v>MIA/AUA</v>
      </c>
      <c r="K957" t="str">
        <f>_xlfn.CONCAT(Table_Query_from_OCE_REP4[[#This Row],[FM NAME]],"/",Table_Query_from_OCE_REP4[[#This Row],[TO NAME]])</f>
        <v>MIAMI, FLORIDA/ORANJESTAD, ARUBA</v>
      </c>
    </row>
    <row r="958" spans="1:11" x14ac:dyDescent="0.35">
      <c r="A958" t="s">
        <v>1018</v>
      </c>
      <c r="B958" t="s">
        <v>1019</v>
      </c>
      <c r="C958" t="s">
        <v>1009</v>
      </c>
      <c r="D958" s="17">
        <v>44637</v>
      </c>
      <c r="E958">
        <v>12</v>
      </c>
      <c r="F958" t="s">
        <v>297</v>
      </c>
      <c r="G958" t="str">
        <f>VLOOKUP(Table_Query_from_OCE_REP4[[#This Row],[FMPORT]],Table_Query_from_OCE_REP_1[],2,)</f>
        <v>ORANJESTAD, ARUBA</v>
      </c>
      <c r="H958" t="s">
        <v>45</v>
      </c>
      <c r="I958" t="str">
        <f>VLOOKUP(Table_Query_from_OCE_REP4[[#This Row],[TOPORT]],Table_Query_from_OCE_REP_1[[PCODE]:[PNAME]],2,)</f>
        <v>BRIDGETOWN, BARBADOS</v>
      </c>
      <c r="J958" t="str">
        <f>_xlfn.CONCAT(Table_Query_from_OCE_REP4[[#This Row],[FMPORT]],"/",Table_Query_from_OCE_REP4[[#This Row],[TOPORT]])</f>
        <v>AUA/BGI</v>
      </c>
      <c r="K958" t="str">
        <f>_xlfn.CONCAT(Table_Query_from_OCE_REP4[[#This Row],[FM NAME]],"/",Table_Query_from_OCE_REP4[[#This Row],[TO NAME]])</f>
        <v>ORANJESTAD, ARUBA/BRIDGETOWN, BARBADOS</v>
      </c>
    </row>
    <row r="959" spans="1:11" x14ac:dyDescent="0.35">
      <c r="A959" t="s">
        <v>1020</v>
      </c>
      <c r="B959" t="s">
        <v>1021</v>
      </c>
      <c r="C959" t="s">
        <v>1009</v>
      </c>
      <c r="D959" s="17">
        <v>44646</v>
      </c>
      <c r="E959">
        <v>1</v>
      </c>
      <c r="F959" t="s">
        <v>300</v>
      </c>
      <c r="G959" t="str">
        <f>VLOOKUP(Table_Query_from_OCE_REP4[[#This Row],[FMPORT]],Table_Query_from_OCE_REP_1[],2,)</f>
        <v>PHILIPSBURG, ST. MAARTEN</v>
      </c>
      <c r="H959" t="s">
        <v>1022</v>
      </c>
      <c r="I959" t="str">
        <f>VLOOKUP(Table_Query_from_OCE_REP4[[#This Row],[TOPORT]],Table_Query_from_OCE_REP_1[[PCODE]:[PNAME]],2,)</f>
        <v>ST. JOHN'S, ANTIGUA</v>
      </c>
      <c r="J959" t="str">
        <f>_xlfn.CONCAT(Table_Query_from_OCE_REP4[[#This Row],[FMPORT]],"/",Table_Query_from_OCE_REP4[[#This Row],[TOPORT]])</f>
        <v>SXM/STJ</v>
      </c>
      <c r="K959" t="str">
        <f>_xlfn.CONCAT(Table_Query_from_OCE_REP4[[#This Row],[FM NAME]],"/",Table_Query_from_OCE_REP4[[#This Row],[TO NAME]])</f>
        <v>PHILIPSBURG, ST. MAARTEN/ST. JOHN'S, ANTIGUA</v>
      </c>
    </row>
    <row r="960" spans="1:11" x14ac:dyDescent="0.35">
      <c r="A960" t="s">
        <v>1024</v>
      </c>
      <c r="B960" t="s">
        <v>1025</v>
      </c>
      <c r="C960" t="s">
        <v>1009</v>
      </c>
      <c r="D960" s="17">
        <v>44646</v>
      </c>
      <c r="E960">
        <v>1</v>
      </c>
      <c r="F960" t="s">
        <v>300</v>
      </c>
      <c r="G960" t="str">
        <f>VLOOKUP(Table_Query_from_OCE_REP4[[#This Row],[FMPORT]],Table_Query_from_OCE_REP_1[],2,)</f>
        <v>PHILIPSBURG, ST. MAARTEN</v>
      </c>
      <c r="H960" t="s">
        <v>1022</v>
      </c>
      <c r="I960" t="str">
        <f>VLOOKUP(Table_Query_from_OCE_REP4[[#This Row],[TOPORT]],Table_Query_from_OCE_REP_1[[PCODE]:[PNAME]],2,)</f>
        <v>ST. JOHN'S, ANTIGUA</v>
      </c>
      <c r="J960" t="str">
        <f>_xlfn.CONCAT(Table_Query_from_OCE_REP4[[#This Row],[FMPORT]],"/",Table_Query_from_OCE_REP4[[#This Row],[TOPORT]])</f>
        <v>SXM/STJ</v>
      </c>
      <c r="K960" t="str">
        <f>_xlfn.CONCAT(Table_Query_from_OCE_REP4[[#This Row],[FM NAME]],"/",Table_Query_from_OCE_REP4[[#This Row],[TO NAME]])</f>
        <v>PHILIPSBURG, ST. MAARTEN/ST. JOHN'S, ANTIGUA</v>
      </c>
    </row>
    <row r="961" spans="1:11" x14ac:dyDescent="0.35">
      <c r="A961" t="s">
        <v>110</v>
      </c>
      <c r="B961" t="s">
        <v>1026</v>
      </c>
      <c r="C961" t="s">
        <v>1009</v>
      </c>
      <c r="D961" s="17">
        <v>44649</v>
      </c>
      <c r="E961">
        <v>14</v>
      </c>
      <c r="F961" t="s">
        <v>45</v>
      </c>
      <c r="G961" t="str">
        <f>VLOOKUP(Table_Query_from_OCE_REP4[[#This Row],[FMPORT]],Table_Query_from_OCE_REP_1[],2,)</f>
        <v>BRIDGETOWN, BARBADOS</v>
      </c>
      <c r="H961" t="s">
        <v>49</v>
      </c>
      <c r="I961" t="str">
        <f>VLOOKUP(Table_Query_from_OCE_REP4[[#This Row],[TOPORT]],Table_Query_from_OCE_REP_1[[PCODE]:[PNAME]],2,)</f>
        <v>BARCELONA, SPAIN</v>
      </c>
      <c r="J961" t="str">
        <f>_xlfn.CONCAT(Table_Query_from_OCE_REP4[[#This Row],[FMPORT]],"/",Table_Query_from_OCE_REP4[[#This Row],[TOPORT]])</f>
        <v>BGI/BCN</v>
      </c>
      <c r="K961" t="str">
        <f>_xlfn.CONCAT(Table_Query_from_OCE_REP4[[#This Row],[FM NAME]],"/",Table_Query_from_OCE_REP4[[#This Row],[TO NAME]])</f>
        <v>BRIDGETOWN, BARBADOS/BARCELONA, SPAIN</v>
      </c>
    </row>
    <row r="962" spans="1:11" x14ac:dyDescent="0.35">
      <c r="A962" t="s">
        <v>1027</v>
      </c>
      <c r="B962" t="s">
        <v>1028</v>
      </c>
      <c r="C962" t="s">
        <v>1009</v>
      </c>
      <c r="D962" s="17">
        <v>44649</v>
      </c>
      <c r="E962">
        <v>21</v>
      </c>
      <c r="F962" t="s">
        <v>45</v>
      </c>
      <c r="G962" t="str">
        <f>VLOOKUP(Table_Query_from_OCE_REP4[[#This Row],[FMPORT]],Table_Query_from_OCE_REP_1[],2,)</f>
        <v>BRIDGETOWN, BARBADOS</v>
      </c>
      <c r="H962" t="s">
        <v>48</v>
      </c>
      <c r="I962" t="str">
        <f>VLOOKUP(Table_Query_from_OCE_REP4[[#This Row],[TOPORT]],Table_Query_from_OCE_REP_1[[PCODE]:[PNAME]],2,)</f>
        <v>ROME (CIVITAVECCHIA), ITALY</v>
      </c>
      <c r="J962" t="str">
        <f>_xlfn.CONCAT(Table_Query_from_OCE_REP4[[#This Row],[FMPORT]],"/",Table_Query_from_OCE_REP4[[#This Row],[TOPORT]])</f>
        <v>BGI/CIV</v>
      </c>
      <c r="K962" t="str">
        <f>_xlfn.CONCAT(Table_Query_from_OCE_REP4[[#This Row],[FM NAME]],"/",Table_Query_from_OCE_REP4[[#This Row],[TO NAME]])</f>
        <v>BRIDGETOWN, BARBADOS/ROME (CIVITAVECCHIA), ITALY</v>
      </c>
    </row>
    <row r="963" spans="1:11" x14ac:dyDescent="0.35">
      <c r="A963" t="s">
        <v>111</v>
      </c>
      <c r="B963" t="s">
        <v>1029</v>
      </c>
      <c r="C963" t="s">
        <v>1009</v>
      </c>
      <c r="D963" s="17">
        <v>44663</v>
      </c>
      <c r="E963">
        <v>7</v>
      </c>
      <c r="F963" t="s">
        <v>49</v>
      </c>
      <c r="G963" t="str">
        <f>VLOOKUP(Table_Query_from_OCE_REP4[[#This Row],[FMPORT]],Table_Query_from_OCE_REP_1[],2,)</f>
        <v>BARCELONA, SPAIN</v>
      </c>
      <c r="H963" t="s">
        <v>48</v>
      </c>
      <c r="I963" t="str">
        <f>VLOOKUP(Table_Query_from_OCE_REP4[[#This Row],[TOPORT]],Table_Query_from_OCE_REP_1[[PCODE]:[PNAME]],2,)</f>
        <v>ROME (CIVITAVECCHIA), ITALY</v>
      </c>
      <c r="J963" t="str">
        <f>_xlfn.CONCAT(Table_Query_from_OCE_REP4[[#This Row],[FMPORT]],"/",Table_Query_from_OCE_REP4[[#This Row],[TOPORT]])</f>
        <v>BCN/CIV</v>
      </c>
      <c r="K963" t="str">
        <f>_xlfn.CONCAT(Table_Query_from_OCE_REP4[[#This Row],[FM NAME]],"/",Table_Query_from_OCE_REP4[[#This Row],[TO NAME]])</f>
        <v>BARCELONA, SPAIN/ROME (CIVITAVECCHIA), ITALY</v>
      </c>
    </row>
    <row r="964" spans="1:11" x14ac:dyDescent="0.35">
      <c r="A964" t="s">
        <v>1030</v>
      </c>
      <c r="B964" t="s">
        <v>1031</v>
      </c>
      <c r="C964" t="s">
        <v>1009</v>
      </c>
      <c r="D964" s="17">
        <v>44663</v>
      </c>
      <c r="E964">
        <v>17</v>
      </c>
      <c r="F964" t="s">
        <v>49</v>
      </c>
      <c r="G964" t="str">
        <f>VLOOKUP(Table_Query_from_OCE_REP4[[#This Row],[FMPORT]],Table_Query_from_OCE_REP_1[],2,)</f>
        <v>BARCELONA, SPAIN</v>
      </c>
      <c r="H964" t="s">
        <v>47</v>
      </c>
      <c r="I964" t="str">
        <f>VLOOKUP(Table_Query_from_OCE_REP4[[#This Row],[TOPORT]],Table_Query_from_OCE_REP_1[[PCODE]:[PNAME]],2,)</f>
        <v>ATHENS (PIRAEUS), GREECE</v>
      </c>
      <c r="J964" t="str">
        <f>_xlfn.CONCAT(Table_Query_from_OCE_REP4[[#This Row],[FMPORT]],"/",Table_Query_from_OCE_REP4[[#This Row],[TOPORT]])</f>
        <v>BCN/PIR</v>
      </c>
      <c r="K964" t="str">
        <f>_xlfn.CONCAT(Table_Query_from_OCE_REP4[[#This Row],[FM NAME]],"/",Table_Query_from_OCE_REP4[[#This Row],[TO NAME]])</f>
        <v>BARCELONA, SPAIN/ATHENS (PIRAEUS), GREECE</v>
      </c>
    </row>
    <row r="965" spans="1:11" x14ac:dyDescent="0.35">
      <c r="A965" t="s">
        <v>1032</v>
      </c>
      <c r="B965" t="s">
        <v>543</v>
      </c>
      <c r="C965" t="s">
        <v>1009</v>
      </c>
      <c r="D965" s="17">
        <v>44670</v>
      </c>
      <c r="E965">
        <v>10</v>
      </c>
      <c r="F965" t="s">
        <v>48</v>
      </c>
      <c r="G965" t="str">
        <f>VLOOKUP(Table_Query_from_OCE_REP4[[#This Row],[FMPORT]],Table_Query_from_OCE_REP_1[],2,)</f>
        <v>ROME (CIVITAVECCHIA), ITALY</v>
      </c>
      <c r="H965" t="s">
        <v>47</v>
      </c>
      <c r="I965" t="str">
        <f>VLOOKUP(Table_Query_from_OCE_REP4[[#This Row],[TOPORT]],Table_Query_from_OCE_REP_1[[PCODE]:[PNAME]],2,)</f>
        <v>ATHENS (PIRAEUS), GREECE</v>
      </c>
      <c r="J965" t="str">
        <f>_xlfn.CONCAT(Table_Query_from_OCE_REP4[[#This Row],[FMPORT]],"/",Table_Query_from_OCE_REP4[[#This Row],[TOPORT]])</f>
        <v>CIV/PIR</v>
      </c>
      <c r="K965" t="str">
        <f>_xlfn.CONCAT(Table_Query_from_OCE_REP4[[#This Row],[FM NAME]],"/",Table_Query_from_OCE_REP4[[#This Row],[TO NAME]])</f>
        <v>ROME (CIVITAVECCHIA), ITALY/ATHENS (PIRAEUS), GREECE</v>
      </c>
    </row>
    <row r="966" spans="1:11" x14ac:dyDescent="0.35">
      <c r="A966" t="s">
        <v>1033</v>
      </c>
      <c r="B966" t="s">
        <v>1034</v>
      </c>
      <c r="C966" t="s">
        <v>1009</v>
      </c>
      <c r="D966" s="17">
        <v>44670</v>
      </c>
      <c r="E966">
        <v>17</v>
      </c>
      <c r="F966" t="s">
        <v>48</v>
      </c>
      <c r="G966" t="str">
        <f>VLOOKUP(Table_Query_from_OCE_REP4[[#This Row],[FMPORT]],Table_Query_from_OCE_REP_1[],2,)</f>
        <v>ROME (CIVITAVECCHIA), ITALY</v>
      </c>
      <c r="H966" t="s">
        <v>411</v>
      </c>
      <c r="I966" t="str">
        <f>VLOOKUP(Table_Query_from_OCE_REP4[[#This Row],[TOPORT]],Table_Query_from_OCE_REP_1[[PCODE]:[PNAME]],2,)</f>
        <v>ISTANBUL, TURKEY</v>
      </c>
      <c r="J966" t="str">
        <f>_xlfn.CONCAT(Table_Query_from_OCE_REP4[[#This Row],[FMPORT]],"/",Table_Query_from_OCE_REP4[[#This Row],[TOPORT]])</f>
        <v>CIV/IST</v>
      </c>
      <c r="K966" t="str">
        <f>_xlfn.CONCAT(Table_Query_from_OCE_REP4[[#This Row],[FM NAME]],"/",Table_Query_from_OCE_REP4[[#This Row],[TO NAME]])</f>
        <v>ROME (CIVITAVECCHIA), ITALY/ISTANBUL, TURKEY</v>
      </c>
    </row>
    <row r="967" spans="1:11" x14ac:dyDescent="0.35">
      <c r="A967" t="s">
        <v>1035</v>
      </c>
      <c r="B967" t="s">
        <v>1036</v>
      </c>
      <c r="C967" t="s">
        <v>1009</v>
      </c>
      <c r="D967" s="17">
        <v>44680</v>
      </c>
      <c r="E967">
        <v>7</v>
      </c>
      <c r="F967" t="s">
        <v>47</v>
      </c>
      <c r="G967" t="str">
        <f>VLOOKUP(Table_Query_from_OCE_REP4[[#This Row],[FMPORT]],Table_Query_from_OCE_REP_1[],2,)</f>
        <v>ATHENS (PIRAEUS), GREECE</v>
      </c>
      <c r="H967" t="s">
        <v>411</v>
      </c>
      <c r="I967" t="str">
        <f>VLOOKUP(Table_Query_from_OCE_REP4[[#This Row],[TOPORT]],Table_Query_from_OCE_REP_1[[PCODE]:[PNAME]],2,)</f>
        <v>ISTANBUL, TURKEY</v>
      </c>
      <c r="J967" t="str">
        <f>_xlfn.CONCAT(Table_Query_from_OCE_REP4[[#This Row],[FMPORT]],"/",Table_Query_from_OCE_REP4[[#This Row],[TOPORT]])</f>
        <v>PIR/IST</v>
      </c>
      <c r="K967" t="str">
        <f>_xlfn.CONCAT(Table_Query_from_OCE_REP4[[#This Row],[FM NAME]],"/",Table_Query_from_OCE_REP4[[#This Row],[TO NAME]])</f>
        <v>ATHENS (PIRAEUS), GREECE/ISTANBUL, TURKEY</v>
      </c>
    </row>
    <row r="968" spans="1:11" x14ac:dyDescent="0.35">
      <c r="A968" t="s">
        <v>1037</v>
      </c>
      <c r="B968" t="s">
        <v>1038</v>
      </c>
      <c r="C968" t="s">
        <v>1009</v>
      </c>
      <c r="D968" s="17">
        <v>44680</v>
      </c>
      <c r="E968">
        <v>21</v>
      </c>
      <c r="F968" t="s">
        <v>47</v>
      </c>
      <c r="G968" t="str">
        <f>VLOOKUP(Table_Query_from_OCE_REP4[[#This Row],[FMPORT]],Table_Query_from_OCE_REP_1[],2,)</f>
        <v>ATHENS (PIRAEUS), GREECE</v>
      </c>
      <c r="H968" t="s">
        <v>49</v>
      </c>
      <c r="I968" t="str">
        <f>VLOOKUP(Table_Query_from_OCE_REP4[[#This Row],[TOPORT]],Table_Query_from_OCE_REP_1[[PCODE]:[PNAME]],2,)</f>
        <v>BARCELONA, SPAIN</v>
      </c>
      <c r="J968" t="str">
        <f>_xlfn.CONCAT(Table_Query_from_OCE_REP4[[#This Row],[FMPORT]],"/",Table_Query_from_OCE_REP4[[#This Row],[TOPORT]])</f>
        <v>PIR/BCN</v>
      </c>
      <c r="K968" t="str">
        <f>_xlfn.CONCAT(Table_Query_from_OCE_REP4[[#This Row],[FM NAME]],"/",Table_Query_from_OCE_REP4[[#This Row],[TO NAME]])</f>
        <v>ATHENS (PIRAEUS), GREECE/BARCELONA, SPAIN</v>
      </c>
    </row>
    <row r="969" spans="1:11" x14ac:dyDescent="0.35">
      <c r="A969" t="s">
        <v>1039</v>
      </c>
      <c r="B969" t="s">
        <v>1040</v>
      </c>
      <c r="C969" t="s">
        <v>1009</v>
      </c>
      <c r="D969" s="17">
        <v>44687</v>
      </c>
      <c r="E969">
        <v>14</v>
      </c>
      <c r="F969" t="s">
        <v>411</v>
      </c>
      <c r="G969" t="str">
        <f>VLOOKUP(Table_Query_from_OCE_REP4[[#This Row],[FMPORT]],Table_Query_from_OCE_REP_1[],2,)</f>
        <v>ISTANBUL, TURKEY</v>
      </c>
      <c r="H969" t="s">
        <v>49</v>
      </c>
      <c r="I969" t="str">
        <f>VLOOKUP(Table_Query_from_OCE_REP4[[#This Row],[TOPORT]],Table_Query_from_OCE_REP_1[[PCODE]:[PNAME]],2,)</f>
        <v>BARCELONA, SPAIN</v>
      </c>
      <c r="J969" t="str">
        <f>_xlfn.CONCAT(Table_Query_from_OCE_REP4[[#This Row],[FMPORT]],"/",Table_Query_from_OCE_REP4[[#This Row],[TOPORT]])</f>
        <v>IST/BCN</v>
      </c>
      <c r="K969" t="str">
        <f>_xlfn.CONCAT(Table_Query_from_OCE_REP4[[#This Row],[FM NAME]],"/",Table_Query_from_OCE_REP4[[#This Row],[TO NAME]])</f>
        <v>ISTANBUL, TURKEY/BARCELONA, SPAIN</v>
      </c>
    </row>
    <row r="970" spans="1:11" x14ac:dyDescent="0.35">
      <c r="A970" t="s">
        <v>1041</v>
      </c>
      <c r="B970" t="s">
        <v>1042</v>
      </c>
      <c r="C970" t="s">
        <v>1009</v>
      </c>
      <c r="D970" s="17">
        <v>44687</v>
      </c>
      <c r="E970">
        <v>28</v>
      </c>
      <c r="F970" t="s">
        <v>411</v>
      </c>
      <c r="G970" t="str">
        <f>VLOOKUP(Table_Query_from_OCE_REP4[[#This Row],[FMPORT]],Table_Query_from_OCE_REP_1[],2,)</f>
        <v>ISTANBUL, TURKEY</v>
      </c>
      <c r="H970" t="s">
        <v>60</v>
      </c>
      <c r="I970" t="str">
        <f>VLOOKUP(Table_Query_from_OCE_REP4[[#This Row],[TOPORT]],Table_Query_from_OCE_REP_1[[PCODE]:[PNAME]],2,)</f>
        <v>LONDON (SOUTHAMPTON), UK</v>
      </c>
      <c r="J970" t="str">
        <f>_xlfn.CONCAT(Table_Query_from_OCE_REP4[[#This Row],[FMPORT]],"/",Table_Query_from_OCE_REP4[[#This Row],[TOPORT]])</f>
        <v>IST/SOU</v>
      </c>
      <c r="K970" t="str">
        <f>_xlfn.CONCAT(Table_Query_from_OCE_REP4[[#This Row],[FM NAME]],"/",Table_Query_from_OCE_REP4[[#This Row],[TO NAME]])</f>
        <v>ISTANBUL, TURKEY/LONDON (SOUTHAMPTON), UK</v>
      </c>
    </row>
    <row r="971" spans="1:11" x14ac:dyDescent="0.35">
      <c r="A971" t="s">
        <v>1043</v>
      </c>
      <c r="B971" t="s">
        <v>1044</v>
      </c>
      <c r="C971" t="s">
        <v>1009</v>
      </c>
      <c r="D971" s="17">
        <v>44701</v>
      </c>
      <c r="E971">
        <v>14</v>
      </c>
      <c r="F971" t="s">
        <v>49</v>
      </c>
      <c r="G971" t="str">
        <f>VLOOKUP(Table_Query_from_OCE_REP4[[#This Row],[FMPORT]],Table_Query_from_OCE_REP_1[],2,)</f>
        <v>BARCELONA, SPAIN</v>
      </c>
      <c r="H971" t="s">
        <v>60</v>
      </c>
      <c r="I971" t="str">
        <f>VLOOKUP(Table_Query_from_OCE_REP4[[#This Row],[TOPORT]],Table_Query_from_OCE_REP_1[[PCODE]:[PNAME]],2,)</f>
        <v>LONDON (SOUTHAMPTON), UK</v>
      </c>
      <c r="J971" t="str">
        <f>_xlfn.CONCAT(Table_Query_from_OCE_REP4[[#This Row],[FMPORT]],"/",Table_Query_from_OCE_REP4[[#This Row],[TOPORT]])</f>
        <v>BCN/SOU</v>
      </c>
      <c r="K971" t="str">
        <f>_xlfn.CONCAT(Table_Query_from_OCE_REP4[[#This Row],[FM NAME]],"/",Table_Query_from_OCE_REP4[[#This Row],[TO NAME]])</f>
        <v>BARCELONA, SPAIN/LONDON (SOUTHAMPTON), UK</v>
      </c>
    </row>
    <row r="972" spans="1:11" x14ac:dyDescent="0.35">
      <c r="A972" t="s">
        <v>1045</v>
      </c>
      <c r="B972" t="s">
        <v>1046</v>
      </c>
      <c r="C972" t="s">
        <v>1009</v>
      </c>
      <c r="D972" s="17">
        <v>44715</v>
      </c>
      <c r="E972">
        <v>10</v>
      </c>
      <c r="F972" t="s">
        <v>60</v>
      </c>
      <c r="G972" t="str">
        <f>VLOOKUP(Table_Query_from_OCE_REP4[[#This Row],[FMPORT]],Table_Query_from_OCE_REP_1[],2,)</f>
        <v>LONDON (SOUTHAMPTON), UK</v>
      </c>
      <c r="H972" t="s">
        <v>60</v>
      </c>
      <c r="I972" t="str">
        <f>VLOOKUP(Table_Query_from_OCE_REP4[[#This Row],[TOPORT]],Table_Query_from_OCE_REP_1[[PCODE]:[PNAME]],2,)</f>
        <v>LONDON (SOUTHAMPTON), UK</v>
      </c>
      <c r="J972" t="str">
        <f>_xlfn.CONCAT(Table_Query_from_OCE_REP4[[#This Row],[FMPORT]],"/",Table_Query_from_OCE_REP4[[#This Row],[TOPORT]])</f>
        <v>SOU/SOU</v>
      </c>
      <c r="K972" t="str">
        <f>_xlfn.CONCAT(Table_Query_from_OCE_REP4[[#This Row],[FM NAME]],"/",Table_Query_from_OCE_REP4[[#This Row],[TO NAME]])</f>
        <v>LONDON (SOUTHAMPTON), UK/LONDON (SOUTHAMPTON), UK</v>
      </c>
    </row>
    <row r="973" spans="1:11" x14ac:dyDescent="0.35">
      <c r="A973" t="s">
        <v>1047</v>
      </c>
      <c r="B973" t="s">
        <v>1048</v>
      </c>
      <c r="C973" t="s">
        <v>1009</v>
      </c>
      <c r="D973" s="17">
        <v>44715</v>
      </c>
      <c r="E973">
        <v>22</v>
      </c>
      <c r="F973" t="s">
        <v>60</v>
      </c>
      <c r="G973" t="str">
        <f>VLOOKUP(Table_Query_from_OCE_REP4[[#This Row],[FMPORT]],Table_Query_from_OCE_REP_1[],2,)</f>
        <v>LONDON (SOUTHAMPTON), UK</v>
      </c>
      <c r="H973" t="s">
        <v>72</v>
      </c>
      <c r="I973" t="str">
        <f>VLOOKUP(Table_Query_from_OCE_REP4[[#This Row],[TOPORT]],Table_Query_from_OCE_REP_1[[PCODE]:[PNAME]],2,)</f>
        <v>DUBLIN, IRELAND</v>
      </c>
      <c r="J973" t="str">
        <f>_xlfn.CONCAT(Table_Query_from_OCE_REP4[[#This Row],[FMPORT]],"/",Table_Query_from_OCE_REP4[[#This Row],[TOPORT]])</f>
        <v>SOU/DUB</v>
      </c>
      <c r="K973" t="str">
        <f>_xlfn.CONCAT(Table_Query_from_OCE_REP4[[#This Row],[FM NAME]],"/",Table_Query_from_OCE_REP4[[#This Row],[TO NAME]])</f>
        <v>LONDON (SOUTHAMPTON), UK/DUBLIN, IRELAND</v>
      </c>
    </row>
    <row r="974" spans="1:11" x14ac:dyDescent="0.35">
      <c r="A974" t="s">
        <v>1049</v>
      </c>
      <c r="B974" t="s">
        <v>1050</v>
      </c>
      <c r="C974" t="s">
        <v>1009</v>
      </c>
      <c r="D974" s="17">
        <v>44725</v>
      </c>
      <c r="E974">
        <v>12</v>
      </c>
      <c r="F974" t="s">
        <v>60</v>
      </c>
      <c r="G974" t="str">
        <f>VLOOKUP(Table_Query_from_OCE_REP4[[#This Row],[FMPORT]],Table_Query_from_OCE_REP_1[],2,)</f>
        <v>LONDON (SOUTHAMPTON), UK</v>
      </c>
      <c r="H974" t="s">
        <v>72</v>
      </c>
      <c r="I974" t="str">
        <f>VLOOKUP(Table_Query_from_OCE_REP4[[#This Row],[TOPORT]],Table_Query_from_OCE_REP_1[[PCODE]:[PNAME]],2,)</f>
        <v>DUBLIN, IRELAND</v>
      </c>
      <c r="J974" t="str">
        <f>_xlfn.CONCAT(Table_Query_from_OCE_REP4[[#This Row],[FMPORT]],"/",Table_Query_from_OCE_REP4[[#This Row],[TOPORT]])</f>
        <v>SOU/DUB</v>
      </c>
      <c r="K974" t="str">
        <f>_xlfn.CONCAT(Table_Query_from_OCE_REP4[[#This Row],[FM NAME]],"/",Table_Query_from_OCE_REP4[[#This Row],[TO NAME]])</f>
        <v>LONDON (SOUTHAMPTON), UK/DUBLIN, IRELAND</v>
      </c>
    </row>
    <row r="975" spans="1:11" x14ac:dyDescent="0.35">
      <c r="A975" t="s">
        <v>1051</v>
      </c>
      <c r="B975" t="s">
        <v>1052</v>
      </c>
      <c r="C975" t="s">
        <v>1009</v>
      </c>
      <c r="D975" s="17">
        <v>44725</v>
      </c>
      <c r="E975">
        <v>20</v>
      </c>
      <c r="F975" t="s">
        <v>60</v>
      </c>
      <c r="G975" t="str">
        <f>VLOOKUP(Table_Query_from_OCE_REP4[[#This Row],[FMPORT]],Table_Query_from_OCE_REP_1[],2,)</f>
        <v>LONDON (SOUTHAMPTON), UK</v>
      </c>
      <c r="H975" t="s">
        <v>72</v>
      </c>
      <c r="I975" t="str">
        <f>VLOOKUP(Table_Query_from_OCE_REP4[[#This Row],[TOPORT]],Table_Query_from_OCE_REP_1[[PCODE]:[PNAME]],2,)</f>
        <v>DUBLIN, IRELAND</v>
      </c>
      <c r="J975" t="str">
        <f>_xlfn.CONCAT(Table_Query_from_OCE_REP4[[#This Row],[FMPORT]],"/",Table_Query_from_OCE_REP4[[#This Row],[TOPORT]])</f>
        <v>SOU/DUB</v>
      </c>
      <c r="K975" t="str">
        <f>_xlfn.CONCAT(Table_Query_from_OCE_REP4[[#This Row],[FM NAME]],"/",Table_Query_from_OCE_REP4[[#This Row],[TO NAME]])</f>
        <v>LONDON (SOUTHAMPTON), UK/DUBLIN, IRELAND</v>
      </c>
    </row>
    <row r="976" spans="1:11" x14ac:dyDescent="0.35">
      <c r="A976" t="s">
        <v>1053</v>
      </c>
      <c r="B976" t="s">
        <v>1054</v>
      </c>
      <c r="C976" t="s">
        <v>1009</v>
      </c>
      <c r="D976" s="17">
        <v>44737</v>
      </c>
      <c r="E976">
        <v>8</v>
      </c>
      <c r="F976" t="s">
        <v>72</v>
      </c>
      <c r="G976" t="str">
        <f>VLOOKUP(Table_Query_from_OCE_REP4[[#This Row],[FMPORT]],Table_Query_from_OCE_REP_1[],2,)</f>
        <v>DUBLIN, IRELAND</v>
      </c>
      <c r="H976" t="s">
        <v>72</v>
      </c>
      <c r="I976" t="str">
        <f>VLOOKUP(Table_Query_from_OCE_REP4[[#This Row],[TOPORT]],Table_Query_from_OCE_REP_1[[PCODE]:[PNAME]],2,)</f>
        <v>DUBLIN, IRELAND</v>
      </c>
      <c r="J976" t="str">
        <f>_xlfn.CONCAT(Table_Query_from_OCE_REP4[[#This Row],[FMPORT]],"/",Table_Query_from_OCE_REP4[[#This Row],[TOPORT]])</f>
        <v>DUB/DUB</v>
      </c>
      <c r="K976" t="str">
        <f>_xlfn.CONCAT(Table_Query_from_OCE_REP4[[#This Row],[FM NAME]],"/",Table_Query_from_OCE_REP4[[#This Row],[TO NAME]])</f>
        <v>DUBLIN, IRELAND/DUBLIN, IRELAND</v>
      </c>
    </row>
    <row r="977" spans="1:11" x14ac:dyDescent="0.35">
      <c r="A977" t="s">
        <v>1055</v>
      </c>
      <c r="B977" t="s">
        <v>1056</v>
      </c>
      <c r="C977" t="s">
        <v>1009</v>
      </c>
      <c r="D977" s="17">
        <v>44745</v>
      </c>
      <c r="E977">
        <v>10</v>
      </c>
      <c r="F977" t="s">
        <v>72</v>
      </c>
      <c r="G977" t="str">
        <f>VLOOKUP(Table_Query_from_OCE_REP4[[#This Row],[FMPORT]],Table_Query_from_OCE_REP_1[],2,)</f>
        <v>DUBLIN, IRELAND</v>
      </c>
      <c r="H977" t="s">
        <v>72</v>
      </c>
      <c r="I977" t="str">
        <f>VLOOKUP(Table_Query_from_OCE_REP4[[#This Row],[TOPORT]],Table_Query_from_OCE_REP_1[[PCODE]:[PNAME]],2,)</f>
        <v>DUBLIN, IRELAND</v>
      </c>
      <c r="J977" t="str">
        <f>_xlfn.CONCAT(Table_Query_from_OCE_REP4[[#This Row],[FMPORT]],"/",Table_Query_from_OCE_REP4[[#This Row],[TOPORT]])</f>
        <v>DUB/DUB</v>
      </c>
      <c r="K977" t="str">
        <f>_xlfn.CONCAT(Table_Query_from_OCE_REP4[[#This Row],[FM NAME]],"/",Table_Query_from_OCE_REP4[[#This Row],[TO NAME]])</f>
        <v>DUBLIN, IRELAND/DUBLIN, IRELAND</v>
      </c>
    </row>
    <row r="978" spans="1:11" x14ac:dyDescent="0.35">
      <c r="A978" t="s">
        <v>1057</v>
      </c>
      <c r="B978" t="s">
        <v>1058</v>
      </c>
      <c r="C978" t="s">
        <v>1009</v>
      </c>
      <c r="D978" s="17">
        <v>44755</v>
      </c>
      <c r="E978">
        <v>10</v>
      </c>
      <c r="F978" t="s">
        <v>72</v>
      </c>
      <c r="G978" t="str">
        <f>VLOOKUP(Table_Query_from_OCE_REP4[[#This Row],[FMPORT]],Table_Query_from_OCE_REP_1[],2,)</f>
        <v>DUBLIN, IRELAND</v>
      </c>
      <c r="H978" t="s">
        <v>1059</v>
      </c>
      <c r="I978" t="str">
        <f>VLOOKUP(Table_Query_from_OCE_REP4[[#This Row],[TOPORT]],Table_Query_from_OCE_REP_1[[PCODE]:[PNAME]],2,)</f>
        <v>EDINBURGH (LEITH), SCOTLAND</v>
      </c>
      <c r="J978" t="str">
        <f>_xlfn.CONCAT(Table_Query_from_OCE_REP4[[#This Row],[FMPORT]],"/",Table_Query_from_OCE_REP4[[#This Row],[TOPORT]])</f>
        <v>DUB/EDI</v>
      </c>
      <c r="K978" t="str">
        <f>_xlfn.CONCAT(Table_Query_from_OCE_REP4[[#This Row],[FM NAME]],"/",Table_Query_from_OCE_REP4[[#This Row],[TO NAME]])</f>
        <v>DUBLIN, IRELAND/EDINBURGH (LEITH), SCOTLAND</v>
      </c>
    </row>
    <row r="979" spans="1:11" x14ac:dyDescent="0.35">
      <c r="A979" t="s">
        <v>1060</v>
      </c>
      <c r="B979" t="s">
        <v>1061</v>
      </c>
      <c r="C979" t="s">
        <v>1009</v>
      </c>
      <c r="D979" s="17">
        <v>44755</v>
      </c>
      <c r="E979">
        <v>22</v>
      </c>
      <c r="F979" t="s">
        <v>72</v>
      </c>
      <c r="G979" t="str">
        <f>VLOOKUP(Table_Query_from_OCE_REP4[[#This Row],[FMPORT]],Table_Query_from_OCE_REP_1[],2,)</f>
        <v>DUBLIN, IRELAND</v>
      </c>
      <c r="H979" t="s">
        <v>1059</v>
      </c>
      <c r="I979" t="str">
        <f>VLOOKUP(Table_Query_from_OCE_REP4[[#This Row],[TOPORT]],Table_Query_from_OCE_REP_1[[PCODE]:[PNAME]],2,)</f>
        <v>EDINBURGH (LEITH), SCOTLAND</v>
      </c>
      <c r="J979" t="str">
        <f>_xlfn.CONCAT(Table_Query_from_OCE_REP4[[#This Row],[FMPORT]],"/",Table_Query_from_OCE_REP4[[#This Row],[TOPORT]])</f>
        <v>DUB/EDI</v>
      </c>
      <c r="K979" t="str">
        <f>_xlfn.CONCAT(Table_Query_from_OCE_REP4[[#This Row],[FM NAME]],"/",Table_Query_from_OCE_REP4[[#This Row],[TO NAME]])</f>
        <v>DUBLIN, IRELAND/EDINBURGH (LEITH), SCOTLAND</v>
      </c>
    </row>
    <row r="980" spans="1:11" x14ac:dyDescent="0.35">
      <c r="A980" t="s">
        <v>1062</v>
      </c>
      <c r="B980" t="s">
        <v>1063</v>
      </c>
      <c r="C980" t="s">
        <v>1009</v>
      </c>
      <c r="D980" s="17">
        <v>44765</v>
      </c>
      <c r="E980">
        <v>12</v>
      </c>
      <c r="F980" t="s">
        <v>1059</v>
      </c>
      <c r="G980" t="str">
        <f>VLOOKUP(Table_Query_from_OCE_REP4[[#This Row],[FMPORT]],Table_Query_from_OCE_REP_1[],2,)</f>
        <v>EDINBURGH (LEITH), SCOTLAND</v>
      </c>
      <c r="H980" t="s">
        <v>1059</v>
      </c>
      <c r="I980" t="str">
        <f>VLOOKUP(Table_Query_from_OCE_REP4[[#This Row],[TOPORT]],Table_Query_from_OCE_REP_1[[PCODE]:[PNAME]],2,)</f>
        <v>EDINBURGH (LEITH), SCOTLAND</v>
      </c>
      <c r="J980" t="str">
        <f>_xlfn.CONCAT(Table_Query_from_OCE_REP4[[#This Row],[FMPORT]],"/",Table_Query_from_OCE_REP4[[#This Row],[TOPORT]])</f>
        <v>EDI/EDI</v>
      </c>
      <c r="K980" t="str">
        <f>_xlfn.CONCAT(Table_Query_from_OCE_REP4[[#This Row],[FM NAME]],"/",Table_Query_from_OCE_REP4[[#This Row],[TO NAME]])</f>
        <v>EDINBURGH (LEITH), SCOTLAND/EDINBURGH (LEITH), SCOTLAND</v>
      </c>
    </row>
    <row r="981" spans="1:11" x14ac:dyDescent="0.35">
      <c r="A981" t="s">
        <v>1064</v>
      </c>
      <c r="B981" t="s">
        <v>1065</v>
      </c>
      <c r="C981" t="s">
        <v>1009</v>
      </c>
      <c r="D981" s="17">
        <v>44777</v>
      </c>
      <c r="E981">
        <v>12</v>
      </c>
      <c r="F981" t="s">
        <v>1059</v>
      </c>
      <c r="G981" t="str">
        <f>VLOOKUP(Table_Query_from_OCE_REP4[[#This Row],[FMPORT]],Table_Query_from_OCE_REP_1[],2,)</f>
        <v>EDINBURGH (LEITH), SCOTLAND</v>
      </c>
      <c r="H981" t="s">
        <v>62</v>
      </c>
      <c r="I981" t="str">
        <f>VLOOKUP(Table_Query_from_OCE_REP4[[#This Row],[TOPORT]],Table_Query_from_OCE_REP_1[[PCODE]:[PNAME]],2,)</f>
        <v>REYKJAVIK, ICELAND</v>
      </c>
      <c r="J981" t="str">
        <f>_xlfn.CONCAT(Table_Query_from_OCE_REP4[[#This Row],[FMPORT]],"/",Table_Query_from_OCE_REP4[[#This Row],[TOPORT]])</f>
        <v>EDI/REK</v>
      </c>
      <c r="K981" t="str">
        <f>_xlfn.CONCAT(Table_Query_from_OCE_REP4[[#This Row],[FM NAME]],"/",Table_Query_from_OCE_REP4[[#This Row],[TO NAME]])</f>
        <v>EDINBURGH (LEITH), SCOTLAND/REYKJAVIK, ICELAND</v>
      </c>
    </row>
    <row r="982" spans="1:11" x14ac:dyDescent="0.35">
      <c r="A982" t="s">
        <v>1066</v>
      </c>
      <c r="B982" t="s">
        <v>1067</v>
      </c>
      <c r="C982" t="s">
        <v>1009</v>
      </c>
      <c r="D982" s="17">
        <v>44789</v>
      </c>
      <c r="E982">
        <v>14</v>
      </c>
      <c r="F982" t="s">
        <v>62</v>
      </c>
      <c r="G982" t="str">
        <f>VLOOKUP(Table_Query_from_OCE_REP4[[#This Row],[FMPORT]],Table_Query_from_OCE_REP_1[],2,)</f>
        <v>REYKJAVIK, ICELAND</v>
      </c>
      <c r="H982" t="s">
        <v>73</v>
      </c>
      <c r="I982" t="str">
        <f>VLOOKUP(Table_Query_from_OCE_REP4[[#This Row],[TOPORT]],Table_Query_from_OCE_REP_1[[PCODE]:[PNAME]],2,)</f>
        <v>OSLO, NORWAY</v>
      </c>
      <c r="J982" t="str">
        <f>_xlfn.CONCAT(Table_Query_from_OCE_REP4[[#This Row],[FMPORT]],"/",Table_Query_from_OCE_REP4[[#This Row],[TOPORT]])</f>
        <v>REK/OSL</v>
      </c>
      <c r="K982" t="str">
        <f>_xlfn.CONCAT(Table_Query_from_OCE_REP4[[#This Row],[FM NAME]],"/",Table_Query_from_OCE_REP4[[#This Row],[TO NAME]])</f>
        <v>REYKJAVIK, ICELAND/OSLO, NORWAY</v>
      </c>
    </row>
    <row r="983" spans="1:11" x14ac:dyDescent="0.35">
      <c r="A983" t="s">
        <v>1068</v>
      </c>
      <c r="B983" t="s">
        <v>1069</v>
      </c>
      <c r="C983" t="s">
        <v>1009</v>
      </c>
      <c r="D983" s="17">
        <v>44789</v>
      </c>
      <c r="E983">
        <v>32</v>
      </c>
      <c r="F983" t="s">
        <v>62</v>
      </c>
      <c r="G983" t="str">
        <f>VLOOKUP(Table_Query_from_OCE_REP4[[#This Row],[FMPORT]],Table_Query_from_OCE_REP_1[],2,)</f>
        <v>REYKJAVIK, ICELAND</v>
      </c>
      <c r="H983" t="s">
        <v>335</v>
      </c>
      <c r="I983" t="str">
        <f>VLOOKUP(Table_Query_from_OCE_REP4[[#This Row],[TOPORT]],Table_Query_from_OCE_REP_1[[PCODE]:[PNAME]],2,)</f>
        <v>LONDON (PORTSMOUTH), UK</v>
      </c>
      <c r="J983" t="str">
        <f>_xlfn.CONCAT(Table_Query_from_OCE_REP4[[#This Row],[FMPORT]],"/",Table_Query_from_OCE_REP4[[#This Row],[TOPORT]])</f>
        <v>REK/PME</v>
      </c>
      <c r="K983" t="str">
        <f>_xlfn.CONCAT(Table_Query_from_OCE_REP4[[#This Row],[FM NAME]],"/",Table_Query_from_OCE_REP4[[#This Row],[TO NAME]])</f>
        <v>REYKJAVIK, ICELAND/LONDON (PORTSMOUTH), UK</v>
      </c>
    </row>
    <row r="984" spans="1:11" x14ac:dyDescent="0.35">
      <c r="A984" t="s">
        <v>1070</v>
      </c>
      <c r="B984" t="s">
        <v>1071</v>
      </c>
      <c r="C984" t="s">
        <v>1009</v>
      </c>
      <c r="D984" s="17">
        <v>44803</v>
      </c>
      <c r="E984">
        <v>18</v>
      </c>
      <c r="F984" t="s">
        <v>73</v>
      </c>
      <c r="G984" t="str">
        <f>VLOOKUP(Table_Query_from_OCE_REP4[[#This Row],[FMPORT]],Table_Query_from_OCE_REP_1[],2,)</f>
        <v>OSLO, NORWAY</v>
      </c>
      <c r="H984" t="s">
        <v>335</v>
      </c>
      <c r="I984" t="str">
        <f>VLOOKUP(Table_Query_from_OCE_REP4[[#This Row],[TOPORT]],Table_Query_from_OCE_REP_1[[PCODE]:[PNAME]],2,)</f>
        <v>LONDON (PORTSMOUTH), UK</v>
      </c>
      <c r="J984" t="str">
        <f>_xlfn.CONCAT(Table_Query_from_OCE_REP4[[#This Row],[FMPORT]],"/",Table_Query_from_OCE_REP4[[#This Row],[TOPORT]])</f>
        <v>OSL/PME</v>
      </c>
      <c r="K984" t="str">
        <f>_xlfn.CONCAT(Table_Query_from_OCE_REP4[[#This Row],[FM NAME]],"/",Table_Query_from_OCE_REP4[[#This Row],[TO NAME]])</f>
        <v>OSLO, NORWAY/LONDON (PORTSMOUTH), UK</v>
      </c>
    </row>
    <row r="985" spans="1:11" x14ac:dyDescent="0.35">
      <c r="A985" t="s">
        <v>1072</v>
      </c>
      <c r="B985" t="s">
        <v>1073</v>
      </c>
      <c r="C985" t="s">
        <v>1009</v>
      </c>
      <c r="D985" s="17">
        <v>44803</v>
      </c>
      <c r="E985">
        <v>32</v>
      </c>
      <c r="F985" t="s">
        <v>73</v>
      </c>
      <c r="G985" t="str">
        <f>VLOOKUP(Table_Query_from_OCE_REP4[[#This Row],[FMPORT]],Table_Query_from_OCE_REP_1[],2,)</f>
        <v>OSLO, NORWAY</v>
      </c>
      <c r="H985" t="s">
        <v>335</v>
      </c>
      <c r="I985" t="str">
        <f>VLOOKUP(Table_Query_from_OCE_REP4[[#This Row],[TOPORT]],Table_Query_from_OCE_REP_1[[PCODE]:[PNAME]],2,)</f>
        <v>LONDON (PORTSMOUTH), UK</v>
      </c>
      <c r="J985" t="str">
        <f>_xlfn.CONCAT(Table_Query_from_OCE_REP4[[#This Row],[FMPORT]],"/",Table_Query_from_OCE_REP4[[#This Row],[TOPORT]])</f>
        <v>OSL/PME</v>
      </c>
      <c r="K985" t="str">
        <f>_xlfn.CONCAT(Table_Query_from_OCE_REP4[[#This Row],[FM NAME]],"/",Table_Query_from_OCE_REP4[[#This Row],[TO NAME]])</f>
        <v>OSLO, NORWAY/LONDON (PORTSMOUTH), UK</v>
      </c>
    </row>
    <row r="986" spans="1:11" x14ac:dyDescent="0.35">
      <c r="A986" t="s">
        <v>1074</v>
      </c>
      <c r="B986" t="s">
        <v>1075</v>
      </c>
      <c r="C986" t="s">
        <v>1009</v>
      </c>
      <c r="D986" s="17">
        <v>44821</v>
      </c>
      <c r="E986">
        <v>14</v>
      </c>
      <c r="F986" t="s">
        <v>335</v>
      </c>
      <c r="G986" t="str">
        <f>VLOOKUP(Table_Query_from_OCE_REP4[[#This Row],[FMPORT]],Table_Query_from_OCE_REP_1[],2,)</f>
        <v>LONDON (PORTSMOUTH), UK</v>
      </c>
      <c r="H986" t="s">
        <v>335</v>
      </c>
      <c r="I986" t="str">
        <f>VLOOKUP(Table_Query_from_OCE_REP4[[#This Row],[TOPORT]],Table_Query_from_OCE_REP_1[[PCODE]:[PNAME]],2,)</f>
        <v>LONDON (PORTSMOUTH), UK</v>
      </c>
      <c r="J986" t="str">
        <f>_xlfn.CONCAT(Table_Query_from_OCE_REP4[[#This Row],[FMPORT]],"/",Table_Query_from_OCE_REP4[[#This Row],[TOPORT]])</f>
        <v>PME/PME</v>
      </c>
      <c r="K986" t="str">
        <f>_xlfn.CONCAT(Table_Query_from_OCE_REP4[[#This Row],[FM NAME]],"/",Table_Query_from_OCE_REP4[[#This Row],[TO NAME]])</f>
        <v>LONDON (PORTSMOUTH), UK/LONDON (PORTSMOUTH), UK</v>
      </c>
    </row>
    <row r="987" spans="1:11" x14ac:dyDescent="0.35">
      <c r="A987" t="s">
        <v>1076</v>
      </c>
      <c r="B987" t="s">
        <v>1077</v>
      </c>
      <c r="C987" t="s">
        <v>1009</v>
      </c>
      <c r="D987" s="17">
        <v>44835</v>
      </c>
      <c r="E987">
        <v>10</v>
      </c>
      <c r="F987" t="s">
        <v>335</v>
      </c>
      <c r="G987" t="str">
        <f>VLOOKUP(Table_Query_from_OCE_REP4[[#This Row],[FMPORT]],Table_Query_from_OCE_REP_1[],2,)</f>
        <v>LONDON (PORTSMOUTH), UK</v>
      </c>
      <c r="H987" t="s">
        <v>335</v>
      </c>
      <c r="I987" t="str">
        <f>VLOOKUP(Table_Query_from_OCE_REP4[[#This Row],[TOPORT]],Table_Query_from_OCE_REP_1[[PCODE]:[PNAME]],2,)</f>
        <v>LONDON (PORTSMOUTH), UK</v>
      </c>
      <c r="J987" t="str">
        <f>_xlfn.CONCAT(Table_Query_from_OCE_REP4[[#This Row],[FMPORT]],"/",Table_Query_from_OCE_REP4[[#This Row],[TOPORT]])</f>
        <v>PME/PME</v>
      </c>
      <c r="K987" t="str">
        <f>_xlfn.CONCAT(Table_Query_from_OCE_REP4[[#This Row],[FM NAME]],"/",Table_Query_from_OCE_REP4[[#This Row],[TO NAME]])</f>
        <v>LONDON (PORTSMOUTH), UK/LONDON (PORTSMOUTH), UK</v>
      </c>
    </row>
    <row r="988" spans="1:11" x14ac:dyDescent="0.35">
      <c r="A988" t="s">
        <v>1078</v>
      </c>
      <c r="B988" t="s">
        <v>1079</v>
      </c>
      <c r="C988" t="s">
        <v>1009</v>
      </c>
      <c r="D988" s="17">
        <v>44835</v>
      </c>
      <c r="E988">
        <v>17</v>
      </c>
      <c r="F988" t="s">
        <v>335</v>
      </c>
      <c r="G988" t="str">
        <f>VLOOKUP(Table_Query_from_OCE_REP4[[#This Row],[FMPORT]],Table_Query_from_OCE_REP_1[],2,)</f>
        <v>LONDON (PORTSMOUTH), UK</v>
      </c>
      <c r="H988" t="s">
        <v>69</v>
      </c>
      <c r="I988" t="str">
        <f>VLOOKUP(Table_Query_from_OCE_REP4[[#This Row],[TOPORT]],Table_Query_from_OCE_REP_1[[PCODE]:[PNAME]],2,)</f>
        <v>BILBAO, SPAIN</v>
      </c>
      <c r="J988" t="str">
        <f>_xlfn.CONCAT(Table_Query_from_OCE_REP4[[#This Row],[FMPORT]],"/",Table_Query_from_OCE_REP4[[#This Row],[TOPORT]])</f>
        <v>PME/BIO</v>
      </c>
      <c r="K988" t="str">
        <f>_xlfn.CONCAT(Table_Query_from_OCE_REP4[[#This Row],[FM NAME]],"/",Table_Query_from_OCE_REP4[[#This Row],[TO NAME]])</f>
        <v>LONDON (PORTSMOUTH), UK/BILBAO, SPAIN</v>
      </c>
    </row>
    <row r="989" spans="1:11" x14ac:dyDescent="0.35">
      <c r="A989" t="s">
        <v>1080</v>
      </c>
      <c r="B989" t="s">
        <v>1081</v>
      </c>
      <c r="C989" t="s">
        <v>1009</v>
      </c>
      <c r="D989" s="17">
        <v>44845</v>
      </c>
      <c r="E989">
        <v>7</v>
      </c>
      <c r="F989" t="s">
        <v>335</v>
      </c>
      <c r="G989" t="str">
        <f>VLOOKUP(Table_Query_from_OCE_REP4[[#This Row],[FMPORT]],Table_Query_from_OCE_REP_1[],2,)</f>
        <v>LONDON (PORTSMOUTH), UK</v>
      </c>
      <c r="H989" t="s">
        <v>69</v>
      </c>
      <c r="I989" t="str">
        <f>VLOOKUP(Table_Query_from_OCE_REP4[[#This Row],[TOPORT]],Table_Query_from_OCE_REP_1[[PCODE]:[PNAME]],2,)</f>
        <v>BILBAO, SPAIN</v>
      </c>
      <c r="J989" t="str">
        <f>_xlfn.CONCAT(Table_Query_from_OCE_REP4[[#This Row],[FMPORT]],"/",Table_Query_from_OCE_REP4[[#This Row],[TOPORT]])</f>
        <v>PME/BIO</v>
      </c>
      <c r="K989" t="str">
        <f>_xlfn.CONCAT(Table_Query_from_OCE_REP4[[#This Row],[FM NAME]],"/",Table_Query_from_OCE_REP4[[#This Row],[TO NAME]])</f>
        <v>LONDON (PORTSMOUTH), UK/BILBAO, SPAIN</v>
      </c>
    </row>
    <row r="990" spans="1:11" x14ac:dyDescent="0.35">
      <c r="A990" t="s">
        <v>1082</v>
      </c>
      <c r="B990" t="s">
        <v>1083</v>
      </c>
      <c r="C990" t="s">
        <v>1009</v>
      </c>
      <c r="D990" s="17">
        <v>44845</v>
      </c>
      <c r="E990">
        <v>14</v>
      </c>
      <c r="F990" t="s">
        <v>335</v>
      </c>
      <c r="G990" t="str">
        <f>VLOOKUP(Table_Query_from_OCE_REP4[[#This Row],[FMPORT]],Table_Query_from_OCE_REP_1[],2,)</f>
        <v>LONDON (PORTSMOUTH), UK</v>
      </c>
      <c r="H990" t="s">
        <v>59</v>
      </c>
      <c r="I990" t="str">
        <f>VLOOKUP(Table_Query_from_OCE_REP4[[#This Row],[TOPORT]],Table_Query_from_OCE_REP_1[[PCODE]:[PNAME]],2,)</f>
        <v>LISBON, PORTUGAL</v>
      </c>
      <c r="J990" t="str">
        <f>_xlfn.CONCAT(Table_Query_from_OCE_REP4[[#This Row],[FMPORT]],"/",Table_Query_from_OCE_REP4[[#This Row],[TOPORT]])</f>
        <v>PME/LIS</v>
      </c>
      <c r="K990" t="str">
        <f>_xlfn.CONCAT(Table_Query_from_OCE_REP4[[#This Row],[FM NAME]],"/",Table_Query_from_OCE_REP4[[#This Row],[TO NAME]])</f>
        <v>LONDON (PORTSMOUTH), UK/LISBON, PORTUGAL</v>
      </c>
    </row>
    <row r="991" spans="1:11" x14ac:dyDescent="0.35">
      <c r="A991" t="s">
        <v>1084</v>
      </c>
      <c r="B991" t="s">
        <v>1085</v>
      </c>
      <c r="C991" t="s">
        <v>1009</v>
      </c>
      <c r="D991" s="17">
        <v>44845</v>
      </c>
      <c r="E991">
        <v>24</v>
      </c>
      <c r="F991" t="s">
        <v>335</v>
      </c>
      <c r="G991" t="str">
        <f>VLOOKUP(Table_Query_from_OCE_REP4[[#This Row],[FMPORT]],Table_Query_from_OCE_REP_1[],2,)</f>
        <v>LONDON (PORTSMOUTH), UK</v>
      </c>
      <c r="H991" t="s">
        <v>49</v>
      </c>
      <c r="I991" t="str">
        <f>VLOOKUP(Table_Query_from_OCE_REP4[[#This Row],[TOPORT]],Table_Query_from_OCE_REP_1[[PCODE]:[PNAME]],2,)</f>
        <v>BARCELONA, SPAIN</v>
      </c>
      <c r="J991" t="str">
        <f>_xlfn.CONCAT(Table_Query_from_OCE_REP4[[#This Row],[FMPORT]],"/",Table_Query_from_OCE_REP4[[#This Row],[TOPORT]])</f>
        <v>PME/BCN</v>
      </c>
      <c r="K991" t="str">
        <f>_xlfn.CONCAT(Table_Query_from_OCE_REP4[[#This Row],[FM NAME]],"/",Table_Query_from_OCE_REP4[[#This Row],[TO NAME]])</f>
        <v>LONDON (PORTSMOUTH), UK/BARCELONA, SPAIN</v>
      </c>
    </row>
    <row r="992" spans="1:11" x14ac:dyDescent="0.35">
      <c r="A992" t="s">
        <v>1086</v>
      </c>
      <c r="B992" t="s">
        <v>1087</v>
      </c>
      <c r="C992" t="s">
        <v>1009</v>
      </c>
      <c r="D992" s="17">
        <v>44845</v>
      </c>
      <c r="E992">
        <v>38</v>
      </c>
      <c r="F992" t="s">
        <v>335</v>
      </c>
      <c r="G992" t="str">
        <f>VLOOKUP(Table_Query_from_OCE_REP4[[#This Row],[FMPORT]],Table_Query_from_OCE_REP_1[],2,)</f>
        <v>LONDON (PORTSMOUTH), UK</v>
      </c>
      <c r="H992" t="s">
        <v>26</v>
      </c>
      <c r="I992" t="str">
        <f>VLOOKUP(Table_Query_from_OCE_REP4[[#This Row],[TOPORT]],Table_Query_from_OCE_REP_1[[PCODE]:[PNAME]],2,)</f>
        <v>MIAMI, FLORIDA</v>
      </c>
      <c r="J992" t="str">
        <f>_xlfn.CONCAT(Table_Query_from_OCE_REP4[[#This Row],[FMPORT]],"/",Table_Query_from_OCE_REP4[[#This Row],[TOPORT]])</f>
        <v>PME/MIA</v>
      </c>
      <c r="K992" t="str">
        <f>_xlfn.CONCAT(Table_Query_from_OCE_REP4[[#This Row],[FM NAME]],"/",Table_Query_from_OCE_REP4[[#This Row],[TO NAME]])</f>
        <v>LONDON (PORTSMOUTH), UK/MIAMI, FLORIDA</v>
      </c>
    </row>
    <row r="993" spans="1:11" x14ac:dyDescent="0.35">
      <c r="A993" t="s">
        <v>1088</v>
      </c>
      <c r="B993" t="s">
        <v>1089</v>
      </c>
      <c r="C993" t="s">
        <v>1009</v>
      </c>
      <c r="D993" s="17">
        <v>44852</v>
      </c>
      <c r="E993">
        <v>7</v>
      </c>
      <c r="F993" t="s">
        <v>69</v>
      </c>
      <c r="G993" t="str">
        <f>VLOOKUP(Table_Query_from_OCE_REP4[[#This Row],[FMPORT]],Table_Query_from_OCE_REP_1[],2,)</f>
        <v>BILBAO, SPAIN</v>
      </c>
      <c r="H993" t="s">
        <v>59</v>
      </c>
      <c r="I993" t="str">
        <f>VLOOKUP(Table_Query_from_OCE_REP4[[#This Row],[TOPORT]],Table_Query_from_OCE_REP_1[[PCODE]:[PNAME]],2,)</f>
        <v>LISBON, PORTUGAL</v>
      </c>
      <c r="J993" t="str">
        <f>_xlfn.CONCAT(Table_Query_from_OCE_REP4[[#This Row],[FMPORT]],"/",Table_Query_from_OCE_REP4[[#This Row],[TOPORT]])</f>
        <v>BIO/LIS</v>
      </c>
      <c r="K993" t="str">
        <f>_xlfn.CONCAT(Table_Query_from_OCE_REP4[[#This Row],[FM NAME]],"/",Table_Query_from_OCE_REP4[[#This Row],[TO NAME]])</f>
        <v>BILBAO, SPAIN/LISBON, PORTUGAL</v>
      </c>
    </row>
    <row r="994" spans="1:11" x14ac:dyDescent="0.35">
      <c r="A994" t="s">
        <v>1090</v>
      </c>
      <c r="B994" t="s">
        <v>1091</v>
      </c>
      <c r="C994" t="s">
        <v>1009</v>
      </c>
      <c r="D994" s="17">
        <v>44852</v>
      </c>
      <c r="E994">
        <v>17</v>
      </c>
      <c r="F994" t="s">
        <v>69</v>
      </c>
      <c r="G994" t="str">
        <f>VLOOKUP(Table_Query_from_OCE_REP4[[#This Row],[FMPORT]],Table_Query_from_OCE_REP_1[],2,)</f>
        <v>BILBAO, SPAIN</v>
      </c>
      <c r="H994" t="s">
        <v>49</v>
      </c>
      <c r="I994" t="str">
        <f>VLOOKUP(Table_Query_from_OCE_REP4[[#This Row],[TOPORT]],Table_Query_from_OCE_REP_1[[PCODE]:[PNAME]],2,)</f>
        <v>BARCELONA, SPAIN</v>
      </c>
      <c r="J994" t="str">
        <f>_xlfn.CONCAT(Table_Query_from_OCE_REP4[[#This Row],[FMPORT]],"/",Table_Query_from_OCE_REP4[[#This Row],[TOPORT]])</f>
        <v>BIO/BCN</v>
      </c>
      <c r="K994" t="str">
        <f>_xlfn.CONCAT(Table_Query_from_OCE_REP4[[#This Row],[FM NAME]],"/",Table_Query_from_OCE_REP4[[#This Row],[TO NAME]])</f>
        <v>BILBAO, SPAIN/BARCELONA, SPAIN</v>
      </c>
    </row>
    <row r="995" spans="1:11" x14ac:dyDescent="0.35">
      <c r="A995" t="s">
        <v>1092</v>
      </c>
      <c r="B995" t="s">
        <v>1093</v>
      </c>
      <c r="C995" t="s">
        <v>1009</v>
      </c>
      <c r="D995" s="17">
        <v>44852</v>
      </c>
      <c r="E995">
        <v>31</v>
      </c>
      <c r="F995" t="s">
        <v>69</v>
      </c>
      <c r="G995" t="str">
        <f>VLOOKUP(Table_Query_from_OCE_REP4[[#This Row],[FMPORT]],Table_Query_from_OCE_REP_1[],2,)</f>
        <v>BILBAO, SPAIN</v>
      </c>
      <c r="H995" t="s">
        <v>26</v>
      </c>
      <c r="I995" t="str">
        <f>VLOOKUP(Table_Query_from_OCE_REP4[[#This Row],[TOPORT]],Table_Query_from_OCE_REP_1[[PCODE]:[PNAME]],2,)</f>
        <v>MIAMI, FLORIDA</v>
      </c>
      <c r="J995" t="str">
        <f>_xlfn.CONCAT(Table_Query_from_OCE_REP4[[#This Row],[FMPORT]],"/",Table_Query_from_OCE_REP4[[#This Row],[TOPORT]])</f>
        <v>BIO/MIA</v>
      </c>
      <c r="K995" t="str">
        <f>_xlfn.CONCAT(Table_Query_from_OCE_REP4[[#This Row],[FM NAME]],"/",Table_Query_from_OCE_REP4[[#This Row],[TO NAME]])</f>
        <v>BILBAO, SPAIN/MIAMI, FLORIDA</v>
      </c>
    </row>
    <row r="996" spans="1:11" x14ac:dyDescent="0.35">
      <c r="A996" t="s">
        <v>1094</v>
      </c>
      <c r="B996" t="s">
        <v>1095</v>
      </c>
      <c r="C996" t="s">
        <v>1009</v>
      </c>
      <c r="D996" s="17">
        <v>44859</v>
      </c>
      <c r="E996">
        <v>10</v>
      </c>
      <c r="F996" t="s">
        <v>59</v>
      </c>
      <c r="G996" t="str">
        <f>VLOOKUP(Table_Query_from_OCE_REP4[[#This Row],[FMPORT]],Table_Query_from_OCE_REP_1[],2,)</f>
        <v>LISBON, PORTUGAL</v>
      </c>
      <c r="H996" t="s">
        <v>49</v>
      </c>
      <c r="I996" t="str">
        <f>VLOOKUP(Table_Query_from_OCE_REP4[[#This Row],[TOPORT]],Table_Query_from_OCE_REP_1[[PCODE]:[PNAME]],2,)</f>
        <v>BARCELONA, SPAIN</v>
      </c>
      <c r="J996" t="str">
        <f>_xlfn.CONCAT(Table_Query_from_OCE_REP4[[#This Row],[FMPORT]],"/",Table_Query_from_OCE_REP4[[#This Row],[TOPORT]])</f>
        <v>LIS/BCN</v>
      </c>
      <c r="K996" t="str">
        <f>_xlfn.CONCAT(Table_Query_from_OCE_REP4[[#This Row],[FM NAME]],"/",Table_Query_from_OCE_REP4[[#This Row],[TO NAME]])</f>
        <v>LISBON, PORTUGAL/BARCELONA, SPAIN</v>
      </c>
    </row>
    <row r="997" spans="1:11" x14ac:dyDescent="0.35">
      <c r="A997" t="s">
        <v>1096</v>
      </c>
      <c r="B997" t="s">
        <v>1097</v>
      </c>
      <c r="C997" t="s">
        <v>1009</v>
      </c>
      <c r="D997" s="17">
        <v>44859</v>
      </c>
      <c r="E997">
        <v>24</v>
      </c>
      <c r="F997" t="s">
        <v>59</v>
      </c>
      <c r="G997" t="str">
        <f>VLOOKUP(Table_Query_from_OCE_REP4[[#This Row],[FMPORT]],Table_Query_from_OCE_REP_1[],2,)</f>
        <v>LISBON, PORTUGAL</v>
      </c>
      <c r="H997" t="s">
        <v>26</v>
      </c>
      <c r="I997" t="str">
        <f>VLOOKUP(Table_Query_from_OCE_REP4[[#This Row],[TOPORT]],Table_Query_from_OCE_REP_1[[PCODE]:[PNAME]],2,)</f>
        <v>MIAMI, FLORIDA</v>
      </c>
      <c r="J997" t="str">
        <f>_xlfn.CONCAT(Table_Query_from_OCE_REP4[[#This Row],[FMPORT]],"/",Table_Query_from_OCE_REP4[[#This Row],[TOPORT]])</f>
        <v>LIS/MIA</v>
      </c>
      <c r="K997" t="str">
        <f>_xlfn.CONCAT(Table_Query_from_OCE_REP4[[#This Row],[FM NAME]],"/",Table_Query_from_OCE_REP4[[#This Row],[TO NAME]])</f>
        <v>LISBON, PORTUGAL/MIAMI, FLORIDA</v>
      </c>
    </row>
    <row r="998" spans="1:11" x14ac:dyDescent="0.35">
      <c r="A998" t="s">
        <v>1098</v>
      </c>
      <c r="B998" t="s">
        <v>1099</v>
      </c>
      <c r="C998" t="s">
        <v>1009</v>
      </c>
      <c r="D998" s="17">
        <v>44869</v>
      </c>
      <c r="E998">
        <v>14</v>
      </c>
      <c r="F998" t="s">
        <v>49</v>
      </c>
      <c r="G998" t="str">
        <f>VLOOKUP(Table_Query_from_OCE_REP4[[#This Row],[FMPORT]],Table_Query_from_OCE_REP_1[],2,)</f>
        <v>BARCELONA, SPAIN</v>
      </c>
      <c r="H998" t="s">
        <v>26</v>
      </c>
      <c r="I998" t="str">
        <f>VLOOKUP(Table_Query_from_OCE_REP4[[#This Row],[TOPORT]],Table_Query_from_OCE_REP_1[[PCODE]:[PNAME]],2,)</f>
        <v>MIAMI, FLORIDA</v>
      </c>
      <c r="J998" t="str">
        <f>_xlfn.CONCAT(Table_Query_from_OCE_REP4[[#This Row],[FMPORT]],"/",Table_Query_from_OCE_REP4[[#This Row],[TOPORT]])</f>
        <v>BCN/MIA</v>
      </c>
      <c r="K998" t="str">
        <f>_xlfn.CONCAT(Table_Query_from_OCE_REP4[[#This Row],[FM NAME]],"/",Table_Query_from_OCE_REP4[[#This Row],[TO NAME]])</f>
        <v>BARCELONA, SPAIN/MIAMI, FLORIDA</v>
      </c>
    </row>
    <row r="999" spans="1:11" x14ac:dyDescent="0.35">
      <c r="A999" t="s">
        <v>1100</v>
      </c>
      <c r="B999" t="s">
        <v>876</v>
      </c>
      <c r="C999" t="s">
        <v>1009</v>
      </c>
      <c r="D999" s="17">
        <v>44883</v>
      </c>
      <c r="E999">
        <v>10</v>
      </c>
      <c r="F999" t="s">
        <v>26</v>
      </c>
      <c r="G999" t="str">
        <f>VLOOKUP(Table_Query_from_OCE_REP4[[#This Row],[FMPORT]],Table_Query_from_OCE_REP_1[],2,)</f>
        <v>MIAMI, FLORIDA</v>
      </c>
      <c r="H999" t="s">
        <v>26</v>
      </c>
      <c r="I999" t="str">
        <f>VLOOKUP(Table_Query_from_OCE_REP4[[#This Row],[TOPORT]],Table_Query_from_OCE_REP_1[[PCODE]:[PNAME]],2,)</f>
        <v>MIAMI, FLORIDA</v>
      </c>
      <c r="J999" t="str">
        <f>_xlfn.CONCAT(Table_Query_from_OCE_REP4[[#This Row],[FMPORT]],"/",Table_Query_from_OCE_REP4[[#This Row],[TOPORT]])</f>
        <v>MIA/MIA</v>
      </c>
      <c r="K999" t="str">
        <f>_xlfn.CONCAT(Table_Query_from_OCE_REP4[[#This Row],[FM NAME]],"/",Table_Query_from_OCE_REP4[[#This Row],[TO NAME]])</f>
        <v>MIAMI, FLORIDA/MIAMI, FLORIDA</v>
      </c>
    </row>
    <row r="1000" spans="1:11" x14ac:dyDescent="0.35">
      <c r="A1000" t="s">
        <v>1101</v>
      </c>
      <c r="B1000" t="s">
        <v>1102</v>
      </c>
      <c r="C1000" t="s">
        <v>1009</v>
      </c>
      <c r="D1000" s="17">
        <v>44893</v>
      </c>
      <c r="E1000">
        <v>12</v>
      </c>
      <c r="F1000" t="s">
        <v>26</v>
      </c>
      <c r="G1000" t="str">
        <f>VLOOKUP(Table_Query_from_OCE_REP4[[#This Row],[FMPORT]],Table_Query_from_OCE_REP_1[],2,)</f>
        <v>MIAMI, FLORIDA</v>
      </c>
      <c r="H1000" t="s">
        <v>45</v>
      </c>
      <c r="I1000" t="str">
        <f>VLOOKUP(Table_Query_from_OCE_REP4[[#This Row],[TOPORT]],Table_Query_from_OCE_REP_1[[PCODE]:[PNAME]],2,)</f>
        <v>BRIDGETOWN, BARBADOS</v>
      </c>
      <c r="J1000" t="str">
        <f>_xlfn.CONCAT(Table_Query_from_OCE_REP4[[#This Row],[FMPORT]],"/",Table_Query_from_OCE_REP4[[#This Row],[TOPORT]])</f>
        <v>MIA/BGI</v>
      </c>
      <c r="K1000" t="str">
        <f>_xlfn.CONCAT(Table_Query_from_OCE_REP4[[#This Row],[FM NAME]],"/",Table_Query_from_OCE_REP4[[#This Row],[TO NAME]])</f>
        <v>MIAMI, FLORIDA/BRIDGETOWN, BARBADOS</v>
      </c>
    </row>
    <row r="1001" spans="1:11" x14ac:dyDescent="0.35">
      <c r="A1001" t="s">
        <v>1103</v>
      </c>
      <c r="B1001" t="s">
        <v>1104</v>
      </c>
      <c r="C1001" t="s">
        <v>1009</v>
      </c>
      <c r="D1001" s="17">
        <v>44893</v>
      </c>
      <c r="E1001">
        <v>22</v>
      </c>
      <c r="F1001" t="s">
        <v>26</v>
      </c>
      <c r="G1001" t="str">
        <f>VLOOKUP(Table_Query_from_OCE_REP4[[#This Row],[FMPORT]],Table_Query_from_OCE_REP_1[],2,)</f>
        <v>MIAMI, FLORIDA</v>
      </c>
      <c r="H1001" t="s">
        <v>45</v>
      </c>
      <c r="I1001" t="str">
        <f>VLOOKUP(Table_Query_from_OCE_REP4[[#This Row],[TOPORT]],Table_Query_from_OCE_REP_1[[PCODE]:[PNAME]],2,)</f>
        <v>BRIDGETOWN, BARBADOS</v>
      </c>
      <c r="J1001" t="str">
        <f>_xlfn.CONCAT(Table_Query_from_OCE_REP4[[#This Row],[FMPORT]],"/",Table_Query_from_OCE_REP4[[#This Row],[TOPORT]])</f>
        <v>MIA/BGI</v>
      </c>
      <c r="K1001" t="str">
        <f>_xlfn.CONCAT(Table_Query_from_OCE_REP4[[#This Row],[FM NAME]],"/",Table_Query_from_OCE_REP4[[#This Row],[TO NAME]])</f>
        <v>MIAMI, FLORIDA/BRIDGETOWN, BARBADOS</v>
      </c>
    </row>
    <row r="1002" spans="1:11" x14ac:dyDescent="0.35">
      <c r="A1002" t="s">
        <v>1105</v>
      </c>
      <c r="B1002" t="s">
        <v>1106</v>
      </c>
      <c r="C1002" t="s">
        <v>1009</v>
      </c>
      <c r="D1002" s="17">
        <v>44905</v>
      </c>
      <c r="E1002">
        <v>10</v>
      </c>
      <c r="F1002" t="s">
        <v>45</v>
      </c>
      <c r="G1002" t="str">
        <f>VLOOKUP(Table_Query_from_OCE_REP4[[#This Row],[FMPORT]],Table_Query_from_OCE_REP_1[],2,)</f>
        <v>BRIDGETOWN, BARBADOS</v>
      </c>
      <c r="H1002" t="s">
        <v>45</v>
      </c>
      <c r="I1002" t="str">
        <f>VLOOKUP(Table_Query_from_OCE_REP4[[#This Row],[TOPORT]],Table_Query_from_OCE_REP_1[[PCODE]:[PNAME]],2,)</f>
        <v>BRIDGETOWN, BARBADOS</v>
      </c>
      <c r="J1002" t="str">
        <f>_xlfn.CONCAT(Table_Query_from_OCE_REP4[[#This Row],[FMPORT]],"/",Table_Query_from_OCE_REP4[[#This Row],[TOPORT]])</f>
        <v>BGI/BGI</v>
      </c>
      <c r="K1002" t="str">
        <f>_xlfn.CONCAT(Table_Query_from_OCE_REP4[[#This Row],[FM NAME]],"/",Table_Query_from_OCE_REP4[[#This Row],[TO NAME]])</f>
        <v>BRIDGETOWN, BARBADOS/BRIDGETOWN, BARBADOS</v>
      </c>
    </row>
    <row r="1003" spans="1:11" x14ac:dyDescent="0.35">
      <c r="A1003" t="s">
        <v>1107</v>
      </c>
      <c r="B1003" t="s">
        <v>1106</v>
      </c>
      <c r="C1003" t="s">
        <v>1009</v>
      </c>
      <c r="D1003" s="17">
        <v>44915</v>
      </c>
      <c r="E1003">
        <v>10</v>
      </c>
      <c r="F1003" t="s">
        <v>45</v>
      </c>
      <c r="G1003" t="str">
        <f>VLOOKUP(Table_Query_from_OCE_REP4[[#This Row],[FMPORT]],Table_Query_from_OCE_REP_1[],2,)</f>
        <v>BRIDGETOWN, BARBADOS</v>
      </c>
      <c r="H1003" t="s">
        <v>45</v>
      </c>
      <c r="I1003" t="str">
        <f>VLOOKUP(Table_Query_from_OCE_REP4[[#This Row],[TOPORT]],Table_Query_from_OCE_REP_1[[PCODE]:[PNAME]],2,)</f>
        <v>BRIDGETOWN, BARBADOS</v>
      </c>
      <c r="J1003" t="str">
        <f>_xlfn.CONCAT(Table_Query_from_OCE_REP4[[#This Row],[FMPORT]],"/",Table_Query_from_OCE_REP4[[#This Row],[TOPORT]])</f>
        <v>BGI/BGI</v>
      </c>
      <c r="K1003" t="str">
        <f>_xlfn.CONCAT(Table_Query_from_OCE_REP4[[#This Row],[FM NAME]],"/",Table_Query_from_OCE_REP4[[#This Row],[TO NAME]])</f>
        <v>BRIDGETOWN, BARBADOS/BRIDGETOWN, BARBADOS</v>
      </c>
    </row>
    <row r="1004" spans="1:11" x14ac:dyDescent="0.35">
      <c r="A1004" t="s">
        <v>1108</v>
      </c>
      <c r="B1004" t="s">
        <v>1109</v>
      </c>
      <c r="C1004" t="s">
        <v>1009</v>
      </c>
      <c r="D1004" s="17">
        <v>44915</v>
      </c>
      <c r="E1004">
        <v>22</v>
      </c>
      <c r="F1004" t="s">
        <v>45</v>
      </c>
      <c r="G1004" t="str">
        <f>VLOOKUP(Table_Query_from_OCE_REP4[[#This Row],[FMPORT]],Table_Query_from_OCE_REP_1[],2,)</f>
        <v>BRIDGETOWN, BARBADOS</v>
      </c>
      <c r="H1004" t="s">
        <v>26</v>
      </c>
      <c r="I1004" t="str">
        <f>VLOOKUP(Table_Query_from_OCE_REP4[[#This Row],[TOPORT]],Table_Query_from_OCE_REP_1[[PCODE]:[PNAME]],2,)</f>
        <v>MIAMI, FLORIDA</v>
      </c>
      <c r="J1004" t="str">
        <f>_xlfn.CONCAT(Table_Query_from_OCE_REP4[[#This Row],[FMPORT]],"/",Table_Query_from_OCE_REP4[[#This Row],[TOPORT]])</f>
        <v>BGI/MIA</v>
      </c>
      <c r="K1004" t="str">
        <f>_xlfn.CONCAT(Table_Query_from_OCE_REP4[[#This Row],[FM NAME]],"/",Table_Query_from_OCE_REP4[[#This Row],[TO NAME]])</f>
        <v>BRIDGETOWN, BARBADOS/MIAMI, FLORIDA</v>
      </c>
    </row>
    <row r="1005" spans="1:11" x14ac:dyDescent="0.35">
      <c r="A1005" t="s">
        <v>1110</v>
      </c>
      <c r="B1005" t="s">
        <v>1111</v>
      </c>
      <c r="C1005" t="s">
        <v>1009</v>
      </c>
      <c r="D1005" s="17">
        <v>44925</v>
      </c>
      <c r="E1005">
        <v>12</v>
      </c>
      <c r="F1005" t="s">
        <v>45</v>
      </c>
      <c r="G1005" t="str">
        <f>VLOOKUP(Table_Query_from_OCE_REP4[[#This Row],[FMPORT]],Table_Query_from_OCE_REP_1[],2,)</f>
        <v>BRIDGETOWN, BARBADOS</v>
      </c>
      <c r="H1005" t="s">
        <v>26</v>
      </c>
      <c r="I1005" t="str">
        <f>VLOOKUP(Table_Query_from_OCE_REP4[[#This Row],[TOPORT]],Table_Query_from_OCE_REP_1[[PCODE]:[PNAME]],2,)</f>
        <v>MIAMI, FLORIDA</v>
      </c>
      <c r="J1005" t="str">
        <f>_xlfn.CONCAT(Table_Query_from_OCE_REP4[[#This Row],[FMPORT]],"/",Table_Query_from_OCE_REP4[[#This Row],[TOPORT]])</f>
        <v>BGI/MIA</v>
      </c>
      <c r="K1005" t="str">
        <f>_xlfn.CONCAT(Table_Query_from_OCE_REP4[[#This Row],[FM NAME]],"/",Table_Query_from_OCE_REP4[[#This Row],[TO NAME]])</f>
        <v>BRIDGETOWN, BARBADOS/MIAMI, FLORIDA</v>
      </c>
    </row>
    <row r="1006" spans="1:11" x14ac:dyDescent="0.35">
      <c r="A1006" t="s">
        <v>1112</v>
      </c>
      <c r="B1006" t="s">
        <v>201</v>
      </c>
      <c r="C1006" t="s">
        <v>1009</v>
      </c>
      <c r="D1006" s="17">
        <v>44937</v>
      </c>
      <c r="E1006">
        <v>7</v>
      </c>
      <c r="F1006" t="s">
        <v>26</v>
      </c>
      <c r="G1006" t="str">
        <f>VLOOKUP(Table_Query_from_OCE_REP4[[#This Row],[FMPORT]],Table_Query_from_OCE_REP_1[],2,)</f>
        <v>MIAMI, FLORIDA</v>
      </c>
      <c r="H1006" t="s">
        <v>26</v>
      </c>
      <c r="I1006" t="str">
        <f>VLOOKUP(Table_Query_from_OCE_REP4[[#This Row],[TOPORT]],Table_Query_from_OCE_REP_1[[PCODE]:[PNAME]],2,)</f>
        <v>MIAMI, FLORIDA</v>
      </c>
      <c r="J1006" t="str">
        <f>_xlfn.CONCAT(Table_Query_from_OCE_REP4[[#This Row],[FMPORT]],"/",Table_Query_from_OCE_REP4[[#This Row],[TOPORT]])</f>
        <v>MIA/MIA</v>
      </c>
      <c r="K1006" t="str">
        <f>_xlfn.CONCAT(Table_Query_from_OCE_REP4[[#This Row],[FM NAME]],"/",Table_Query_from_OCE_REP4[[#This Row],[TO NAME]])</f>
        <v>MIAMI, FLORIDA/MIAMI, FLORIDA</v>
      </c>
    </row>
    <row r="1007" spans="1:11" x14ac:dyDescent="0.35">
      <c r="A1007" t="s">
        <v>1113</v>
      </c>
      <c r="B1007" t="s">
        <v>293</v>
      </c>
      <c r="C1007" t="s">
        <v>1009</v>
      </c>
      <c r="D1007" s="17">
        <v>44944</v>
      </c>
      <c r="E1007">
        <v>10</v>
      </c>
      <c r="F1007" t="s">
        <v>26</v>
      </c>
      <c r="G1007" t="str">
        <f>VLOOKUP(Table_Query_from_OCE_REP4[[#This Row],[FMPORT]],Table_Query_from_OCE_REP_1[],2,)</f>
        <v>MIAMI, FLORIDA</v>
      </c>
      <c r="H1007" t="s">
        <v>294</v>
      </c>
      <c r="I1007" t="str">
        <f>VLOOKUP(Table_Query_from_OCE_REP4[[#This Row],[TOPORT]],Table_Query_from_OCE_REP_1[[PCODE]:[PNAME]],2,)</f>
        <v>PANAMA CITY, PANAMA</v>
      </c>
      <c r="J1007" t="str">
        <f>_xlfn.CONCAT(Table_Query_from_OCE_REP4[[#This Row],[FMPORT]],"/",Table_Query_from_OCE_REP4[[#This Row],[TOPORT]])</f>
        <v>MIA/PCP</v>
      </c>
      <c r="K1007" t="str">
        <f>_xlfn.CONCAT(Table_Query_from_OCE_REP4[[#This Row],[FM NAME]],"/",Table_Query_from_OCE_REP4[[#This Row],[TO NAME]])</f>
        <v>MIAMI, FLORIDA/PANAMA CITY, PANAMA</v>
      </c>
    </row>
    <row r="1008" spans="1:11" x14ac:dyDescent="0.35">
      <c r="A1008" t="s">
        <v>1114</v>
      </c>
      <c r="B1008" t="s">
        <v>1115</v>
      </c>
      <c r="C1008" t="s">
        <v>1009</v>
      </c>
      <c r="D1008" s="17">
        <v>44944</v>
      </c>
      <c r="E1008">
        <v>20</v>
      </c>
      <c r="F1008" t="s">
        <v>26</v>
      </c>
      <c r="G1008" t="str">
        <f>VLOOKUP(Table_Query_from_OCE_REP4[[#This Row],[FMPORT]],Table_Query_from_OCE_REP_1[],2,)</f>
        <v>MIAMI, FLORIDA</v>
      </c>
      <c r="H1008" t="s">
        <v>26</v>
      </c>
      <c r="I1008" t="str">
        <f>VLOOKUP(Table_Query_from_OCE_REP4[[#This Row],[TOPORT]],Table_Query_from_OCE_REP_1[[PCODE]:[PNAME]],2,)</f>
        <v>MIAMI, FLORIDA</v>
      </c>
      <c r="J1008" t="str">
        <f>_xlfn.CONCAT(Table_Query_from_OCE_REP4[[#This Row],[FMPORT]],"/",Table_Query_from_OCE_REP4[[#This Row],[TOPORT]])</f>
        <v>MIA/MIA</v>
      </c>
      <c r="K1008" t="str">
        <f>_xlfn.CONCAT(Table_Query_from_OCE_REP4[[#This Row],[FM NAME]],"/",Table_Query_from_OCE_REP4[[#This Row],[TO NAME]])</f>
        <v>MIAMI, FLORIDA/MIAMI, FLORIDA</v>
      </c>
    </row>
    <row r="1009" spans="1:11" x14ac:dyDescent="0.35">
      <c r="A1009" t="s">
        <v>1116</v>
      </c>
      <c r="B1009" t="s">
        <v>1117</v>
      </c>
      <c r="C1009" t="s">
        <v>1009</v>
      </c>
      <c r="D1009" s="17">
        <v>44954</v>
      </c>
      <c r="E1009">
        <v>10</v>
      </c>
      <c r="F1009" t="s">
        <v>294</v>
      </c>
      <c r="G1009" t="str">
        <f>VLOOKUP(Table_Query_from_OCE_REP4[[#This Row],[FMPORT]],Table_Query_from_OCE_REP_1[],2,)</f>
        <v>PANAMA CITY, PANAMA</v>
      </c>
      <c r="H1009" t="s">
        <v>26</v>
      </c>
      <c r="I1009" t="str">
        <f>VLOOKUP(Table_Query_from_OCE_REP4[[#This Row],[TOPORT]],Table_Query_from_OCE_REP_1[[PCODE]:[PNAME]],2,)</f>
        <v>MIAMI, FLORIDA</v>
      </c>
      <c r="J1009" t="str">
        <f>_xlfn.CONCAT(Table_Query_from_OCE_REP4[[#This Row],[FMPORT]],"/",Table_Query_from_OCE_REP4[[#This Row],[TOPORT]])</f>
        <v>PCP/MIA</v>
      </c>
      <c r="K1009" t="str">
        <f>_xlfn.CONCAT(Table_Query_from_OCE_REP4[[#This Row],[FM NAME]],"/",Table_Query_from_OCE_REP4[[#This Row],[TO NAME]])</f>
        <v>PANAMA CITY, PANAMA/MIAMI, FLORIDA</v>
      </c>
    </row>
    <row r="1010" spans="1:11" x14ac:dyDescent="0.35">
      <c r="A1010" t="s">
        <v>1118</v>
      </c>
      <c r="B1010" t="s">
        <v>874</v>
      </c>
      <c r="C1010" t="s">
        <v>1009</v>
      </c>
      <c r="D1010" s="17">
        <v>44964</v>
      </c>
      <c r="E1010">
        <v>12</v>
      </c>
      <c r="F1010" t="s">
        <v>26</v>
      </c>
      <c r="G1010" t="str">
        <f>VLOOKUP(Table_Query_from_OCE_REP4[[#This Row],[FMPORT]],Table_Query_from_OCE_REP_1[],2,)</f>
        <v>MIAMI, FLORIDA</v>
      </c>
      <c r="H1010" t="s">
        <v>26</v>
      </c>
      <c r="I1010" t="str">
        <f>VLOOKUP(Table_Query_from_OCE_REP4[[#This Row],[TOPORT]],Table_Query_from_OCE_REP_1[[PCODE]:[PNAME]],2,)</f>
        <v>MIAMI, FLORIDA</v>
      </c>
      <c r="J1010" t="str">
        <f>_xlfn.CONCAT(Table_Query_from_OCE_REP4[[#This Row],[FMPORT]],"/",Table_Query_from_OCE_REP4[[#This Row],[TOPORT]])</f>
        <v>MIA/MIA</v>
      </c>
      <c r="K1010" t="str">
        <f>_xlfn.CONCAT(Table_Query_from_OCE_REP4[[#This Row],[FM NAME]],"/",Table_Query_from_OCE_REP4[[#This Row],[TO NAME]])</f>
        <v>MIAMI, FLORIDA/MIAMI, FLORIDA</v>
      </c>
    </row>
    <row r="1011" spans="1:11" x14ac:dyDescent="0.35">
      <c r="A1011" t="s">
        <v>1119</v>
      </c>
      <c r="B1011" t="s">
        <v>1120</v>
      </c>
      <c r="C1011" t="s">
        <v>1009</v>
      </c>
      <c r="D1011" s="17">
        <v>44976</v>
      </c>
      <c r="E1011">
        <v>12</v>
      </c>
      <c r="F1011" t="s">
        <v>26</v>
      </c>
      <c r="G1011" t="str">
        <f>VLOOKUP(Table_Query_from_OCE_REP4[[#This Row],[FMPORT]],Table_Query_from_OCE_REP_1[],2,)</f>
        <v>MIAMI, FLORIDA</v>
      </c>
      <c r="H1011" t="s">
        <v>297</v>
      </c>
      <c r="I1011" t="str">
        <f>VLOOKUP(Table_Query_from_OCE_REP4[[#This Row],[TOPORT]],Table_Query_from_OCE_REP_1[[PCODE]:[PNAME]],2,)</f>
        <v>ORANJESTAD, ARUBA</v>
      </c>
      <c r="J1011" t="str">
        <f>_xlfn.CONCAT(Table_Query_from_OCE_REP4[[#This Row],[FMPORT]],"/",Table_Query_from_OCE_REP4[[#This Row],[TOPORT]])</f>
        <v>MIA/AUA</v>
      </c>
      <c r="K1011" t="str">
        <f>_xlfn.CONCAT(Table_Query_from_OCE_REP4[[#This Row],[FM NAME]],"/",Table_Query_from_OCE_REP4[[#This Row],[TO NAME]])</f>
        <v>MIAMI, FLORIDA/ORANJESTAD, ARUBA</v>
      </c>
    </row>
    <row r="1012" spans="1:11" x14ac:dyDescent="0.35">
      <c r="A1012" t="s">
        <v>1121</v>
      </c>
      <c r="B1012" t="s">
        <v>1122</v>
      </c>
      <c r="C1012" t="s">
        <v>1009</v>
      </c>
      <c r="D1012" s="17">
        <v>44988</v>
      </c>
      <c r="E1012">
        <v>7</v>
      </c>
      <c r="F1012" t="s">
        <v>297</v>
      </c>
      <c r="G1012" t="str">
        <f>VLOOKUP(Table_Query_from_OCE_REP4[[#This Row],[FMPORT]],Table_Query_from_OCE_REP_1[],2,)</f>
        <v>ORANJESTAD, ARUBA</v>
      </c>
      <c r="H1012" t="s">
        <v>297</v>
      </c>
      <c r="I1012" t="str">
        <f>VLOOKUP(Table_Query_from_OCE_REP4[[#This Row],[TOPORT]],Table_Query_from_OCE_REP_1[[PCODE]:[PNAME]],2,)</f>
        <v>ORANJESTAD, ARUBA</v>
      </c>
      <c r="J1012" t="str">
        <f>_xlfn.CONCAT(Table_Query_from_OCE_REP4[[#This Row],[FMPORT]],"/",Table_Query_from_OCE_REP4[[#This Row],[TOPORT]])</f>
        <v>AUA/AUA</v>
      </c>
      <c r="K1012" t="str">
        <f>_xlfn.CONCAT(Table_Query_from_OCE_REP4[[#This Row],[FM NAME]],"/",Table_Query_from_OCE_REP4[[#This Row],[TO NAME]])</f>
        <v>ORANJESTAD, ARUBA/ORANJESTAD, ARUBA</v>
      </c>
    </row>
    <row r="1013" spans="1:11" x14ac:dyDescent="0.35">
      <c r="A1013" t="s">
        <v>1123</v>
      </c>
      <c r="B1013" t="s">
        <v>1124</v>
      </c>
      <c r="C1013" t="s">
        <v>1009</v>
      </c>
      <c r="D1013" s="17">
        <v>44995</v>
      </c>
      <c r="E1013">
        <v>10</v>
      </c>
      <c r="F1013" t="s">
        <v>297</v>
      </c>
      <c r="G1013" t="str">
        <f>VLOOKUP(Table_Query_from_OCE_REP4[[#This Row],[FMPORT]],Table_Query_from_OCE_REP_1[],2,)</f>
        <v>ORANJESTAD, ARUBA</v>
      </c>
      <c r="H1013" t="s">
        <v>297</v>
      </c>
      <c r="I1013" t="str">
        <f>VLOOKUP(Table_Query_from_OCE_REP4[[#This Row],[TOPORT]],Table_Query_from_OCE_REP_1[[PCODE]:[PNAME]],2,)</f>
        <v>ORANJESTAD, ARUBA</v>
      </c>
      <c r="J1013" t="str">
        <f>_xlfn.CONCAT(Table_Query_from_OCE_REP4[[#This Row],[FMPORT]],"/",Table_Query_from_OCE_REP4[[#This Row],[TOPORT]])</f>
        <v>AUA/AUA</v>
      </c>
      <c r="K1013" t="str">
        <f>_xlfn.CONCAT(Table_Query_from_OCE_REP4[[#This Row],[FM NAME]],"/",Table_Query_from_OCE_REP4[[#This Row],[TO NAME]])</f>
        <v>ORANJESTAD, ARUBA/ORANJESTAD, ARUBA</v>
      </c>
    </row>
    <row r="1014" spans="1:11" x14ac:dyDescent="0.35">
      <c r="A1014" t="s">
        <v>1125</v>
      </c>
      <c r="B1014" t="s">
        <v>1126</v>
      </c>
      <c r="C1014" t="s">
        <v>1009</v>
      </c>
      <c r="D1014" s="17">
        <v>45005</v>
      </c>
      <c r="E1014">
        <v>14</v>
      </c>
      <c r="F1014" t="s">
        <v>297</v>
      </c>
      <c r="G1014" t="str">
        <f>VLOOKUP(Table_Query_from_OCE_REP4[[#This Row],[FMPORT]],Table_Query_from_OCE_REP_1[],2,)</f>
        <v>ORANJESTAD, ARUBA</v>
      </c>
      <c r="H1014" t="s">
        <v>59</v>
      </c>
      <c r="I1014" t="str">
        <f>VLOOKUP(Table_Query_from_OCE_REP4[[#This Row],[TOPORT]],Table_Query_from_OCE_REP_1[[PCODE]:[PNAME]],2,)</f>
        <v>LISBON, PORTUGAL</v>
      </c>
      <c r="J1014" t="str">
        <f>_xlfn.CONCAT(Table_Query_from_OCE_REP4[[#This Row],[FMPORT]],"/",Table_Query_from_OCE_REP4[[#This Row],[TOPORT]])</f>
        <v>AUA/LIS</v>
      </c>
      <c r="K1014" t="str">
        <f>_xlfn.CONCAT(Table_Query_from_OCE_REP4[[#This Row],[FM NAME]],"/",Table_Query_from_OCE_REP4[[#This Row],[TO NAME]])</f>
        <v>ORANJESTAD, ARUBA/LISBON, PORTUGAL</v>
      </c>
    </row>
    <row r="1015" spans="1:11" x14ac:dyDescent="0.35">
      <c r="A1015" t="s">
        <v>1127</v>
      </c>
      <c r="B1015" t="s">
        <v>1128</v>
      </c>
      <c r="C1015" t="s">
        <v>1009</v>
      </c>
      <c r="D1015" s="17">
        <v>45005</v>
      </c>
      <c r="E1015">
        <v>21</v>
      </c>
      <c r="F1015" t="s">
        <v>297</v>
      </c>
      <c r="G1015" t="str">
        <f>VLOOKUP(Table_Query_from_OCE_REP4[[#This Row],[FMPORT]],Table_Query_from_OCE_REP_1[],2,)</f>
        <v>ORANJESTAD, ARUBA</v>
      </c>
      <c r="H1015" t="s">
        <v>49</v>
      </c>
      <c r="I1015" t="str">
        <f>VLOOKUP(Table_Query_from_OCE_REP4[[#This Row],[TOPORT]],Table_Query_from_OCE_REP_1[[PCODE]:[PNAME]],2,)</f>
        <v>BARCELONA, SPAIN</v>
      </c>
      <c r="J1015" t="str">
        <f>_xlfn.CONCAT(Table_Query_from_OCE_REP4[[#This Row],[FMPORT]],"/",Table_Query_from_OCE_REP4[[#This Row],[TOPORT]])</f>
        <v>AUA/BCN</v>
      </c>
      <c r="K1015" t="str">
        <f>_xlfn.CONCAT(Table_Query_from_OCE_REP4[[#This Row],[FM NAME]],"/",Table_Query_from_OCE_REP4[[#This Row],[TO NAME]])</f>
        <v>ORANJESTAD, ARUBA/BARCELONA, SPAIN</v>
      </c>
    </row>
    <row r="1016" spans="1:11" x14ac:dyDescent="0.35">
      <c r="A1016" t="s">
        <v>1129</v>
      </c>
      <c r="B1016" t="s">
        <v>1130</v>
      </c>
      <c r="C1016" t="s">
        <v>1009</v>
      </c>
      <c r="D1016" s="17">
        <v>45019</v>
      </c>
      <c r="E1016">
        <v>7</v>
      </c>
      <c r="F1016" t="s">
        <v>59</v>
      </c>
      <c r="G1016" t="str">
        <f>VLOOKUP(Table_Query_from_OCE_REP4[[#This Row],[FMPORT]],Table_Query_from_OCE_REP_1[],2,)</f>
        <v>LISBON, PORTUGAL</v>
      </c>
      <c r="H1016" t="s">
        <v>49</v>
      </c>
      <c r="I1016" t="str">
        <f>VLOOKUP(Table_Query_from_OCE_REP4[[#This Row],[TOPORT]],Table_Query_from_OCE_REP_1[[PCODE]:[PNAME]],2,)</f>
        <v>BARCELONA, SPAIN</v>
      </c>
      <c r="J1016" t="str">
        <f>_xlfn.CONCAT(Table_Query_from_OCE_REP4[[#This Row],[FMPORT]],"/",Table_Query_from_OCE_REP4[[#This Row],[TOPORT]])</f>
        <v>LIS/BCN</v>
      </c>
      <c r="K1016" t="str">
        <f>_xlfn.CONCAT(Table_Query_from_OCE_REP4[[#This Row],[FM NAME]],"/",Table_Query_from_OCE_REP4[[#This Row],[TO NAME]])</f>
        <v>LISBON, PORTUGAL/BARCELONA, SPAIN</v>
      </c>
    </row>
    <row r="1017" spans="1:11" x14ac:dyDescent="0.35">
      <c r="A1017" t="s">
        <v>1131</v>
      </c>
      <c r="B1017" t="s">
        <v>1132</v>
      </c>
      <c r="C1017" t="s">
        <v>1009</v>
      </c>
      <c r="D1017" s="17">
        <v>45026</v>
      </c>
      <c r="E1017">
        <v>10</v>
      </c>
      <c r="F1017" t="s">
        <v>49</v>
      </c>
      <c r="G1017" t="str">
        <f>VLOOKUP(Table_Query_from_OCE_REP4[[#This Row],[FMPORT]],Table_Query_from_OCE_REP_1[],2,)</f>
        <v>BARCELONA, SPAIN</v>
      </c>
      <c r="H1017" t="s">
        <v>49</v>
      </c>
      <c r="I1017" t="str">
        <f>VLOOKUP(Table_Query_from_OCE_REP4[[#This Row],[TOPORT]],Table_Query_from_OCE_REP_1[[PCODE]:[PNAME]],2,)</f>
        <v>BARCELONA, SPAIN</v>
      </c>
      <c r="J1017" t="str">
        <f>_xlfn.CONCAT(Table_Query_from_OCE_REP4[[#This Row],[FMPORT]],"/",Table_Query_from_OCE_REP4[[#This Row],[TOPORT]])</f>
        <v>BCN/BCN</v>
      </c>
      <c r="K1017" t="str">
        <f>_xlfn.CONCAT(Table_Query_from_OCE_REP4[[#This Row],[FM NAME]],"/",Table_Query_from_OCE_REP4[[#This Row],[TO NAME]])</f>
        <v>BARCELONA, SPAIN/BARCELONA, SPAIN</v>
      </c>
    </row>
    <row r="1018" spans="1:11" x14ac:dyDescent="0.35">
      <c r="A1018" t="s">
        <v>1133</v>
      </c>
      <c r="B1018" t="s">
        <v>1134</v>
      </c>
      <c r="C1018" t="s">
        <v>1009</v>
      </c>
      <c r="D1018" s="17">
        <v>45026</v>
      </c>
      <c r="E1018">
        <v>22</v>
      </c>
      <c r="F1018" t="s">
        <v>49</v>
      </c>
      <c r="G1018" t="str">
        <f>VLOOKUP(Table_Query_from_OCE_REP4[[#This Row],[FMPORT]],Table_Query_from_OCE_REP_1[],2,)</f>
        <v>BARCELONA, SPAIN</v>
      </c>
      <c r="H1018" t="s">
        <v>69</v>
      </c>
      <c r="I1018" t="str">
        <f>VLOOKUP(Table_Query_from_OCE_REP4[[#This Row],[TOPORT]],Table_Query_from_OCE_REP_1[[PCODE]:[PNAME]],2,)</f>
        <v>BILBAO, SPAIN</v>
      </c>
      <c r="J1018" t="str">
        <f>_xlfn.CONCAT(Table_Query_from_OCE_REP4[[#This Row],[FMPORT]],"/",Table_Query_from_OCE_REP4[[#This Row],[TOPORT]])</f>
        <v>BCN/BIO</v>
      </c>
      <c r="K1018" t="str">
        <f>_xlfn.CONCAT(Table_Query_from_OCE_REP4[[#This Row],[FM NAME]],"/",Table_Query_from_OCE_REP4[[#This Row],[TO NAME]])</f>
        <v>BARCELONA, SPAIN/BILBAO, SPAIN</v>
      </c>
    </row>
    <row r="1019" spans="1:11" x14ac:dyDescent="0.35">
      <c r="A1019" t="s">
        <v>1135</v>
      </c>
      <c r="B1019" t="s">
        <v>1136</v>
      </c>
      <c r="C1019" t="s">
        <v>1009</v>
      </c>
      <c r="D1019" s="17">
        <v>45036</v>
      </c>
      <c r="E1019">
        <v>12</v>
      </c>
      <c r="F1019" t="s">
        <v>49</v>
      </c>
      <c r="G1019" t="str">
        <f>VLOOKUP(Table_Query_from_OCE_REP4[[#This Row],[FMPORT]],Table_Query_from_OCE_REP_1[],2,)</f>
        <v>BARCELONA, SPAIN</v>
      </c>
      <c r="H1019" t="s">
        <v>69</v>
      </c>
      <c r="I1019" t="str">
        <f>VLOOKUP(Table_Query_from_OCE_REP4[[#This Row],[TOPORT]],Table_Query_from_OCE_REP_1[[PCODE]:[PNAME]],2,)</f>
        <v>BILBAO, SPAIN</v>
      </c>
      <c r="J1019" t="str">
        <f>_xlfn.CONCAT(Table_Query_from_OCE_REP4[[#This Row],[FMPORT]],"/",Table_Query_from_OCE_REP4[[#This Row],[TOPORT]])</f>
        <v>BCN/BIO</v>
      </c>
      <c r="K1019" t="str">
        <f>_xlfn.CONCAT(Table_Query_from_OCE_REP4[[#This Row],[FM NAME]],"/",Table_Query_from_OCE_REP4[[#This Row],[TO NAME]])</f>
        <v>BARCELONA, SPAIN/BILBAO, SPAIN</v>
      </c>
    </row>
    <row r="1020" spans="1:11" x14ac:dyDescent="0.35">
      <c r="A1020" t="s">
        <v>1137</v>
      </c>
      <c r="B1020" t="s">
        <v>1138</v>
      </c>
      <c r="C1020" t="s">
        <v>1009</v>
      </c>
      <c r="D1020" s="17">
        <v>45048</v>
      </c>
      <c r="E1020">
        <v>14</v>
      </c>
      <c r="F1020" t="s">
        <v>69</v>
      </c>
      <c r="G1020" t="str">
        <f>VLOOKUP(Table_Query_from_OCE_REP4[[#This Row],[FMPORT]],Table_Query_from_OCE_REP_1[],2,)</f>
        <v>BILBAO, SPAIN</v>
      </c>
      <c r="H1020" t="s">
        <v>48</v>
      </c>
      <c r="I1020" t="str">
        <f>VLOOKUP(Table_Query_from_OCE_REP4[[#This Row],[TOPORT]],Table_Query_from_OCE_REP_1[[PCODE]:[PNAME]],2,)</f>
        <v>ROME (CIVITAVECCHIA), ITALY</v>
      </c>
      <c r="J1020" t="str">
        <f>_xlfn.CONCAT(Table_Query_from_OCE_REP4[[#This Row],[FMPORT]],"/",Table_Query_from_OCE_REP4[[#This Row],[TOPORT]])</f>
        <v>BIO/CIV</v>
      </c>
      <c r="K1020" t="str">
        <f>_xlfn.CONCAT(Table_Query_from_OCE_REP4[[#This Row],[FM NAME]],"/",Table_Query_from_OCE_REP4[[#This Row],[TO NAME]])</f>
        <v>BILBAO, SPAIN/ROME (CIVITAVECCHIA), ITALY</v>
      </c>
    </row>
    <row r="1021" spans="1:11" x14ac:dyDescent="0.35">
      <c r="A1021" t="s">
        <v>1139</v>
      </c>
      <c r="B1021" t="s">
        <v>1140</v>
      </c>
      <c r="C1021" t="s">
        <v>1009</v>
      </c>
      <c r="D1021" s="17">
        <v>45048</v>
      </c>
      <c r="E1021">
        <v>25</v>
      </c>
      <c r="F1021" t="s">
        <v>69</v>
      </c>
      <c r="G1021" t="str">
        <f>VLOOKUP(Table_Query_from_OCE_REP4[[#This Row],[FMPORT]],Table_Query_from_OCE_REP_1[],2,)</f>
        <v>BILBAO, SPAIN</v>
      </c>
      <c r="H1021" t="s">
        <v>529</v>
      </c>
      <c r="I1021" t="str">
        <f>VLOOKUP(Table_Query_from_OCE_REP4[[#This Row],[TOPORT]],Table_Query_from_OCE_REP_1[[PCODE]:[PNAME]],2,)</f>
        <v>JERUSALEM (HAIFA), ISRAEL</v>
      </c>
      <c r="J1021" t="str">
        <f>_xlfn.CONCAT(Table_Query_from_OCE_REP4[[#This Row],[FMPORT]],"/",Table_Query_from_OCE_REP4[[#This Row],[TOPORT]])</f>
        <v>BIO/HFA</v>
      </c>
      <c r="K1021" t="str">
        <f>_xlfn.CONCAT(Table_Query_from_OCE_REP4[[#This Row],[FM NAME]],"/",Table_Query_from_OCE_REP4[[#This Row],[TO NAME]])</f>
        <v>BILBAO, SPAIN/JERUSALEM (HAIFA), ISRAEL</v>
      </c>
    </row>
    <row r="1022" spans="1:11" x14ac:dyDescent="0.35">
      <c r="A1022" t="s">
        <v>1141</v>
      </c>
      <c r="B1022" t="s">
        <v>1142</v>
      </c>
      <c r="C1022" t="s">
        <v>1009</v>
      </c>
      <c r="D1022" s="17">
        <v>45062</v>
      </c>
      <c r="E1022">
        <v>11</v>
      </c>
      <c r="F1022" t="s">
        <v>48</v>
      </c>
      <c r="G1022" t="str">
        <f>VLOOKUP(Table_Query_from_OCE_REP4[[#This Row],[FMPORT]],Table_Query_from_OCE_REP_1[],2,)</f>
        <v>ROME (CIVITAVECCHIA), ITALY</v>
      </c>
      <c r="H1022" t="s">
        <v>529</v>
      </c>
      <c r="I1022" t="str">
        <f>VLOOKUP(Table_Query_from_OCE_REP4[[#This Row],[TOPORT]],Table_Query_from_OCE_REP_1[[PCODE]:[PNAME]],2,)</f>
        <v>JERUSALEM (HAIFA), ISRAEL</v>
      </c>
      <c r="J1022" t="str">
        <f>_xlfn.CONCAT(Table_Query_from_OCE_REP4[[#This Row],[FMPORT]],"/",Table_Query_from_OCE_REP4[[#This Row],[TOPORT]])</f>
        <v>CIV/HFA</v>
      </c>
      <c r="K1022" t="str">
        <f>_xlfn.CONCAT(Table_Query_from_OCE_REP4[[#This Row],[FM NAME]],"/",Table_Query_from_OCE_REP4[[#This Row],[TO NAME]])</f>
        <v>ROME (CIVITAVECCHIA), ITALY/JERUSALEM (HAIFA), ISRAEL</v>
      </c>
    </row>
    <row r="1023" spans="1:11" x14ac:dyDescent="0.35">
      <c r="A1023" t="s">
        <v>1143</v>
      </c>
      <c r="B1023" t="s">
        <v>1144</v>
      </c>
      <c r="C1023" t="s">
        <v>1009</v>
      </c>
      <c r="D1023" s="17">
        <v>45073</v>
      </c>
      <c r="E1023">
        <v>11</v>
      </c>
      <c r="F1023" t="s">
        <v>529</v>
      </c>
      <c r="G1023" t="str">
        <f>VLOOKUP(Table_Query_from_OCE_REP4[[#This Row],[FMPORT]],Table_Query_from_OCE_REP_1[],2,)</f>
        <v>JERUSALEM (HAIFA), ISRAEL</v>
      </c>
      <c r="H1023" t="s">
        <v>61</v>
      </c>
      <c r="I1023" t="str">
        <f>VLOOKUP(Table_Query_from_OCE_REP4[[#This Row],[TOPORT]],Table_Query_from_OCE_REP_1[[PCODE]:[PNAME]],2,)</f>
        <v>VALLETTA, MALTA</v>
      </c>
      <c r="J1023" t="str">
        <f>_xlfn.CONCAT(Table_Query_from_OCE_REP4[[#This Row],[FMPORT]],"/",Table_Query_from_OCE_REP4[[#This Row],[TOPORT]])</f>
        <v>HFA/VLT</v>
      </c>
      <c r="K1023" t="str">
        <f>_xlfn.CONCAT(Table_Query_from_OCE_REP4[[#This Row],[FM NAME]],"/",Table_Query_from_OCE_REP4[[#This Row],[TO NAME]])</f>
        <v>JERUSALEM (HAIFA), ISRAEL/VALLETTA, MALTA</v>
      </c>
    </row>
    <row r="1024" spans="1:11" x14ac:dyDescent="0.35">
      <c r="A1024" t="s">
        <v>1145</v>
      </c>
      <c r="B1024" t="s">
        <v>1146</v>
      </c>
      <c r="C1024" t="s">
        <v>1009</v>
      </c>
      <c r="D1024" s="17">
        <v>45073</v>
      </c>
      <c r="E1024">
        <v>19</v>
      </c>
      <c r="F1024" t="s">
        <v>529</v>
      </c>
      <c r="G1024" t="str">
        <f>VLOOKUP(Table_Query_from_OCE_REP4[[#This Row],[FMPORT]],Table_Query_from_OCE_REP_1[],2,)</f>
        <v>JERUSALEM (HAIFA), ISRAEL</v>
      </c>
      <c r="H1024" t="s">
        <v>55</v>
      </c>
      <c r="I1024" t="str">
        <f>VLOOKUP(Table_Query_from_OCE_REP4[[#This Row],[TOPORT]],Table_Query_from_OCE_REP_1[[PCODE]:[PNAME]],2,)</f>
        <v>VENICE, ITALY</v>
      </c>
      <c r="J1024" t="str">
        <f>_xlfn.CONCAT(Table_Query_from_OCE_REP4[[#This Row],[FMPORT]],"/",Table_Query_from_OCE_REP4[[#This Row],[TOPORT]])</f>
        <v>HFA/VCE</v>
      </c>
      <c r="K1024" t="str">
        <f>_xlfn.CONCAT(Table_Query_from_OCE_REP4[[#This Row],[FM NAME]],"/",Table_Query_from_OCE_REP4[[#This Row],[TO NAME]])</f>
        <v>JERUSALEM (HAIFA), ISRAEL/VENICE, ITALY</v>
      </c>
    </row>
    <row r="1025" spans="1:11" x14ac:dyDescent="0.35">
      <c r="A1025" t="s">
        <v>1147</v>
      </c>
      <c r="B1025" t="s">
        <v>1148</v>
      </c>
      <c r="C1025" t="s">
        <v>1009</v>
      </c>
      <c r="D1025" s="17">
        <v>45084</v>
      </c>
      <c r="E1025">
        <v>8</v>
      </c>
      <c r="F1025" t="s">
        <v>61</v>
      </c>
      <c r="G1025" t="str">
        <f>VLOOKUP(Table_Query_from_OCE_REP4[[#This Row],[FMPORT]],Table_Query_from_OCE_REP_1[],2,)</f>
        <v>VALLETTA, MALTA</v>
      </c>
      <c r="H1025" t="s">
        <v>55</v>
      </c>
      <c r="I1025" t="str">
        <f>VLOOKUP(Table_Query_from_OCE_REP4[[#This Row],[TOPORT]],Table_Query_from_OCE_REP_1[[PCODE]:[PNAME]],2,)</f>
        <v>VENICE, ITALY</v>
      </c>
      <c r="J1025" t="str">
        <f>_xlfn.CONCAT(Table_Query_from_OCE_REP4[[#This Row],[FMPORT]],"/",Table_Query_from_OCE_REP4[[#This Row],[TOPORT]])</f>
        <v>VLT/VCE</v>
      </c>
      <c r="K1025" t="str">
        <f>_xlfn.CONCAT(Table_Query_from_OCE_REP4[[#This Row],[FM NAME]],"/",Table_Query_from_OCE_REP4[[#This Row],[TO NAME]])</f>
        <v>VALLETTA, MALTA/VENICE, ITALY</v>
      </c>
    </row>
    <row r="1026" spans="1:11" x14ac:dyDescent="0.35">
      <c r="A1026" t="s">
        <v>1149</v>
      </c>
      <c r="B1026" t="s">
        <v>1150</v>
      </c>
      <c r="C1026" t="s">
        <v>1009</v>
      </c>
      <c r="D1026" s="17">
        <v>45084</v>
      </c>
      <c r="E1026">
        <v>20</v>
      </c>
      <c r="F1026" t="s">
        <v>61</v>
      </c>
      <c r="G1026" t="str">
        <f>VLOOKUP(Table_Query_from_OCE_REP4[[#This Row],[FMPORT]],Table_Query_from_OCE_REP_1[],2,)</f>
        <v>VALLETTA, MALTA</v>
      </c>
      <c r="H1026" t="s">
        <v>58</v>
      </c>
      <c r="I1026" t="str">
        <f>VLOOKUP(Table_Query_from_OCE_REP4[[#This Row],[TOPORT]],Table_Query_from_OCE_REP_1[[PCODE]:[PNAME]],2,)</f>
        <v>MONTE CARLO, MONACO</v>
      </c>
      <c r="J1026" t="str">
        <f>_xlfn.CONCAT(Table_Query_from_OCE_REP4[[#This Row],[FMPORT]],"/",Table_Query_from_OCE_REP4[[#This Row],[TOPORT]])</f>
        <v>VLT/MCM</v>
      </c>
      <c r="K1026" t="str">
        <f>_xlfn.CONCAT(Table_Query_from_OCE_REP4[[#This Row],[FM NAME]],"/",Table_Query_from_OCE_REP4[[#This Row],[TO NAME]])</f>
        <v>VALLETTA, MALTA/MONTE CARLO, MONACO</v>
      </c>
    </row>
    <row r="1027" spans="1:11" x14ac:dyDescent="0.35">
      <c r="A1027" t="s">
        <v>1151</v>
      </c>
      <c r="B1027" t="s">
        <v>1152</v>
      </c>
      <c r="C1027" t="s">
        <v>1009</v>
      </c>
      <c r="D1027" s="17">
        <v>45092</v>
      </c>
      <c r="E1027">
        <v>12</v>
      </c>
      <c r="F1027" t="s">
        <v>55</v>
      </c>
      <c r="G1027" t="str">
        <f>VLOOKUP(Table_Query_from_OCE_REP4[[#This Row],[FMPORT]],Table_Query_from_OCE_REP_1[],2,)</f>
        <v>VENICE, ITALY</v>
      </c>
      <c r="H1027" t="s">
        <v>58</v>
      </c>
      <c r="I1027" t="str">
        <f>VLOOKUP(Table_Query_from_OCE_REP4[[#This Row],[TOPORT]],Table_Query_from_OCE_REP_1[[PCODE]:[PNAME]],2,)</f>
        <v>MONTE CARLO, MONACO</v>
      </c>
      <c r="J1027" t="str">
        <f>_xlfn.CONCAT(Table_Query_from_OCE_REP4[[#This Row],[FMPORT]],"/",Table_Query_from_OCE_REP4[[#This Row],[TOPORT]])</f>
        <v>VCE/MCM</v>
      </c>
      <c r="K1027" t="str">
        <f>_xlfn.CONCAT(Table_Query_from_OCE_REP4[[#This Row],[FM NAME]],"/",Table_Query_from_OCE_REP4[[#This Row],[TO NAME]])</f>
        <v>VENICE, ITALY/MONTE CARLO, MONACO</v>
      </c>
    </row>
    <row r="1028" spans="1:11" x14ac:dyDescent="0.35">
      <c r="A1028" t="s">
        <v>1153</v>
      </c>
      <c r="B1028" t="s">
        <v>1154</v>
      </c>
      <c r="C1028" t="s">
        <v>1009</v>
      </c>
      <c r="D1028" s="17">
        <v>45104</v>
      </c>
      <c r="E1028">
        <v>10</v>
      </c>
      <c r="F1028" t="s">
        <v>58</v>
      </c>
      <c r="G1028" t="str">
        <f>VLOOKUP(Table_Query_from_OCE_REP4[[#This Row],[FMPORT]],Table_Query_from_OCE_REP_1[],2,)</f>
        <v>MONTE CARLO, MONACO</v>
      </c>
      <c r="H1028" t="s">
        <v>47</v>
      </c>
      <c r="I1028" t="str">
        <f>VLOOKUP(Table_Query_from_OCE_REP4[[#This Row],[TOPORT]],Table_Query_from_OCE_REP_1[[PCODE]:[PNAME]],2,)</f>
        <v>ATHENS (PIRAEUS), GREECE</v>
      </c>
      <c r="J1028" t="str">
        <f>_xlfn.CONCAT(Table_Query_from_OCE_REP4[[#This Row],[FMPORT]],"/",Table_Query_from_OCE_REP4[[#This Row],[TOPORT]])</f>
        <v>MCM/PIR</v>
      </c>
      <c r="K1028" t="str">
        <f>_xlfn.CONCAT(Table_Query_from_OCE_REP4[[#This Row],[FM NAME]],"/",Table_Query_from_OCE_REP4[[#This Row],[TO NAME]])</f>
        <v>MONTE CARLO, MONACO/ATHENS (PIRAEUS), GREECE</v>
      </c>
    </row>
    <row r="1029" spans="1:11" x14ac:dyDescent="0.35">
      <c r="A1029" t="s">
        <v>1155</v>
      </c>
      <c r="B1029" t="s">
        <v>3415</v>
      </c>
      <c r="C1029" t="s">
        <v>1009</v>
      </c>
      <c r="D1029" s="17">
        <v>45104</v>
      </c>
      <c r="E1029">
        <v>20</v>
      </c>
      <c r="F1029" t="s">
        <v>58</v>
      </c>
      <c r="G1029" t="str">
        <f>VLOOKUP(Table_Query_from_OCE_REP4[[#This Row],[FMPORT]],Table_Query_from_OCE_REP_1[],2,)</f>
        <v>MONTE CARLO, MONACO</v>
      </c>
      <c r="H1029" t="s">
        <v>411</v>
      </c>
      <c r="I1029" t="str">
        <f>VLOOKUP(Table_Query_from_OCE_REP4[[#This Row],[TOPORT]],Table_Query_from_OCE_REP_1[[PCODE]:[PNAME]],2,)</f>
        <v>ISTANBUL, TURKEY</v>
      </c>
      <c r="J1029" t="str">
        <f>_xlfn.CONCAT(Table_Query_from_OCE_REP4[[#This Row],[FMPORT]],"/",Table_Query_from_OCE_REP4[[#This Row],[TOPORT]])</f>
        <v>MCM/IST</v>
      </c>
      <c r="K1029" t="str">
        <f>_xlfn.CONCAT(Table_Query_from_OCE_REP4[[#This Row],[FM NAME]],"/",Table_Query_from_OCE_REP4[[#This Row],[TO NAME]])</f>
        <v>MONTE CARLO, MONACO/ISTANBUL, TURKEY</v>
      </c>
    </row>
    <row r="1030" spans="1:11" x14ac:dyDescent="0.35">
      <c r="A1030" t="s">
        <v>1156</v>
      </c>
      <c r="B1030" t="s">
        <v>3416</v>
      </c>
      <c r="C1030" t="s">
        <v>1009</v>
      </c>
      <c r="D1030" s="17">
        <v>45114</v>
      </c>
      <c r="E1030">
        <v>10</v>
      </c>
      <c r="F1030" t="s">
        <v>47</v>
      </c>
      <c r="G1030" t="str">
        <f>VLOOKUP(Table_Query_from_OCE_REP4[[#This Row],[FMPORT]],Table_Query_from_OCE_REP_1[],2,)</f>
        <v>ATHENS (PIRAEUS), GREECE</v>
      </c>
      <c r="H1030" t="s">
        <v>411</v>
      </c>
      <c r="I1030" t="str">
        <f>VLOOKUP(Table_Query_from_OCE_REP4[[#This Row],[TOPORT]],Table_Query_from_OCE_REP_1[[PCODE]:[PNAME]],2,)</f>
        <v>ISTANBUL, TURKEY</v>
      </c>
      <c r="J1030" t="str">
        <f>_xlfn.CONCAT(Table_Query_from_OCE_REP4[[#This Row],[FMPORT]],"/",Table_Query_from_OCE_REP4[[#This Row],[TOPORT]])</f>
        <v>PIR/IST</v>
      </c>
      <c r="K1030" t="str">
        <f>_xlfn.CONCAT(Table_Query_from_OCE_REP4[[#This Row],[FM NAME]],"/",Table_Query_from_OCE_REP4[[#This Row],[TO NAME]])</f>
        <v>ATHENS (PIRAEUS), GREECE/ISTANBUL, TURKEY</v>
      </c>
    </row>
    <row r="1031" spans="1:11" x14ac:dyDescent="0.35">
      <c r="A1031" t="s">
        <v>1157</v>
      </c>
      <c r="B1031" t="s">
        <v>1158</v>
      </c>
      <c r="C1031" t="s">
        <v>1009</v>
      </c>
      <c r="D1031" s="17">
        <v>45114</v>
      </c>
      <c r="E1031">
        <v>20</v>
      </c>
      <c r="F1031" t="s">
        <v>47</v>
      </c>
      <c r="G1031" t="str">
        <f>VLOOKUP(Table_Query_from_OCE_REP4[[#This Row],[FMPORT]],Table_Query_from_OCE_REP_1[],2,)</f>
        <v>ATHENS (PIRAEUS), GREECE</v>
      </c>
      <c r="H1031" t="s">
        <v>55</v>
      </c>
      <c r="I1031" t="str">
        <f>VLOOKUP(Table_Query_from_OCE_REP4[[#This Row],[TOPORT]],Table_Query_from_OCE_REP_1[[PCODE]:[PNAME]],2,)</f>
        <v>VENICE, ITALY</v>
      </c>
      <c r="J1031" t="str">
        <f>_xlfn.CONCAT(Table_Query_from_OCE_REP4[[#This Row],[FMPORT]],"/",Table_Query_from_OCE_REP4[[#This Row],[TOPORT]])</f>
        <v>PIR/VCE</v>
      </c>
      <c r="K1031" t="str">
        <f>_xlfn.CONCAT(Table_Query_from_OCE_REP4[[#This Row],[FM NAME]],"/",Table_Query_from_OCE_REP4[[#This Row],[TO NAME]])</f>
        <v>ATHENS (PIRAEUS), GREECE/VENICE, ITALY</v>
      </c>
    </row>
    <row r="1032" spans="1:11" x14ac:dyDescent="0.35">
      <c r="A1032" t="s">
        <v>1159</v>
      </c>
      <c r="B1032" t="s">
        <v>1160</v>
      </c>
      <c r="C1032" t="s">
        <v>1009</v>
      </c>
      <c r="D1032" s="17">
        <v>45124</v>
      </c>
      <c r="E1032">
        <v>10</v>
      </c>
      <c r="F1032" t="s">
        <v>411</v>
      </c>
      <c r="G1032" t="str">
        <f>VLOOKUP(Table_Query_from_OCE_REP4[[#This Row],[FMPORT]],Table_Query_from_OCE_REP_1[],2,)</f>
        <v>ISTANBUL, TURKEY</v>
      </c>
      <c r="H1032" t="s">
        <v>55</v>
      </c>
      <c r="I1032" t="str">
        <f>VLOOKUP(Table_Query_from_OCE_REP4[[#This Row],[TOPORT]],Table_Query_from_OCE_REP_1[[PCODE]:[PNAME]],2,)</f>
        <v>VENICE, ITALY</v>
      </c>
      <c r="J1032" t="str">
        <f>_xlfn.CONCAT(Table_Query_from_OCE_REP4[[#This Row],[FMPORT]],"/",Table_Query_from_OCE_REP4[[#This Row],[TOPORT]])</f>
        <v>IST/VCE</v>
      </c>
      <c r="K1032" t="str">
        <f>_xlfn.CONCAT(Table_Query_from_OCE_REP4[[#This Row],[FM NAME]],"/",Table_Query_from_OCE_REP4[[#This Row],[TO NAME]])</f>
        <v>ISTANBUL, TURKEY/VENICE, ITALY</v>
      </c>
    </row>
    <row r="1033" spans="1:11" x14ac:dyDescent="0.35">
      <c r="A1033" t="s">
        <v>1161</v>
      </c>
      <c r="B1033" t="s">
        <v>1162</v>
      </c>
      <c r="C1033" t="s">
        <v>1009</v>
      </c>
      <c r="D1033" s="17">
        <v>45124</v>
      </c>
      <c r="E1033">
        <v>20</v>
      </c>
      <c r="F1033" t="s">
        <v>411</v>
      </c>
      <c r="G1033" t="str">
        <f>VLOOKUP(Table_Query_from_OCE_REP4[[#This Row],[FMPORT]],Table_Query_from_OCE_REP_1[],2,)</f>
        <v>ISTANBUL, TURKEY</v>
      </c>
      <c r="H1033" t="s">
        <v>58</v>
      </c>
      <c r="I1033" t="str">
        <f>VLOOKUP(Table_Query_from_OCE_REP4[[#This Row],[TOPORT]],Table_Query_from_OCE_REP_1[[PCODE]:[PNAME]],2,)</f>
        <v>MONTE CARLO, MONACO</v>
      </c>
      <c r="J1033" t="str">
        <f>_xlfn.CONCAT(Table_Query_from_OCE_REP4[[#This Row],[FMPORT]],"/",Table_Query_from_OCE_REP4[[#This Row],[TOPORT]])</f>
        <v>IST/MCM</v>
      </c>
      <c r="K1033" t="str">
        <f>_xlfn.CONCAT(Table_Query_from_OCE_REP4[[#This Row],[FM NAME]],"/",Table_Query_from_OCE_REP4[[#This Row],[TO NAME]])</f>
        <v>ISTANBUL, TURKEY/MONTE CARLO, MONACO</v>
      </c>
    </row>
    <row r="1034" spans="1:11" x14ac:dyDescent="0.35">
      <c r="A1034" t="s">
        <v>1163</v>
      </c>
      <c r="B1034" t="s">
        <v>1164</v>
      </c>
      <c r="C1034" t="s">
        <v>1009</v>
      </c>
      <c r="D1034" s="17">
        <v>45134</v>
      </c>
      <c r="E1034">
        <v>10</v>
      </c>
      <c r="F1034" t="s">
        <v>55</v>
      </c>
      <c r="G1034" t="str">
        <f>VLOOKUP(Table_Query_from_OCE_REP4[[#This Row],[FMPORT]],Table_Query_from_OCE_REP_1[],2,)</f>
        <v>VENICE, ITALY</v>
      </c>
      <c r="H1034" t="s">
        <v>58</v>
      </c>
      <c r="I1034" t="str">
        <f>VLOOKUP(Table_Query_from_OCE_REP4[[#This Row],[TOPORT]],Table_Query_from_OCE_REP_1[[PCODE]:[PNAME]],2,)</f>
        <v>MONTE CARLO, MONACO</v>
      </c>
      <c r="J1034" t="str">
        <f>_xlfn.CONCAT(Table_Query_from_OCE_REP4[[#This Row],[FMPORT]],"/",Table_Query_from_OCE_REP4[[#This Row],[TOPORT]])</f>
        <v>VCE/MCM</v>
      </c>
      <c r="K1034" t="str">
        <f>_xlfn.CONCAT(Table_Query_from_OCE_REP4[[#This Row],[FM NAME]],"/",Table_Query_from_OCE_REP4[[#This Row],[TO NAME]])</f>
        <v>VENICE, ITALY/MONTE CARLO, MONACO</v>
      </c>
    </row>
    <row r="1035" spans="1:11" x14ac:dyDescent="0.35">
      <c r="A1035" t="s">
        <v>1165</v>
      </c>
      <c r="B1035" t="s">
        <v>1166</v>
      </c>
      <c r="C1035" t="s">
        <v>1009</v>
      </c>
      <c r="D1035" s="17">
        <v>45144</v>
      </c>
      <c r="E1035">
        <v>10</v>
      </c>
      <c r="F1035" t="s">
        <v>58</v>
      </c>
      <c r="G1035" t="str">
        <f>VLOOKUP(Table_Query_from_OCE_REP4[[#This Row],[FMPORT]],Table_Query_from_OCE_REP_1[],2,)</f>
        <v>MONTE CARLO, MONACO</v>
      </c>
      <c r="H1035" t="s">
        <v>47</v>
      </c>
      <c r="I1035" t="str">
        <f>VLOOKUP(Table_Query_from_OCE_REP4[[#This Row],[TOPORT]],Table_Query_from_OCE_REP_1[[PCODE]:[PNAME]],2,)</f>
        <v>ATHENS (PIRAEUS), GREECE</v>
      </c>
      <c r="J1035" t="str">
        <f>_xlfn.CONCAT(Table_Query_from_OCE_REP4[[#This Row],[FMPORT]],"/",Table_Query_from_OCE_REP4[[#This Row],[TOPORT]])</f>
        <v>MCM/PIR</v>
      </c>
      <c r="K1035" t="str">
        <f>_xlfn.CONCAT(Table_Query_from_OCE_REP4[[#This Row],[FM NAME]],"/",Table_Query_from_OCE_REP4[[#This Row],[TO NAME]])</f>
        <v>MONTE CARLO, MONACO/ATHENS (PIRAEUS), GREECE</v>
      </c>
    </row>
    <row r="1036" spans="1:11" x14ac:dyDescent="0.35">
      <c r="A1036" t="s">
        <v>1167</v>
      </c>
      <c r="B1036" t="s">
        <v>1168</v>
      </c>
      <c r="C1036" t="s">
        <v>1009</v>
      </c>
      <c r="D1036" s="17">
        <v>45154</v>
      </c>
      <c r="E1036">
        <v>9</v>
      </c>
      <c r="F1036" t="s">
        <v>47</v>
      </c>
      <c r="G1036" t="str">
        <f>VLOOKUP(Table_Query_from_OCE_REP4[[#This Row],[FMPORT]],Table_Query_from_OCE_REP_1[],2,)</f>
        <v>ATHENS (PIRAEUS), GREECE</v>
      </c>
      <c r="H1036" t="s">
        <v>48</v>
      </c>
      <c r="I1036" t="str">
        <f>VLOOKUP(Table_Query_from_OCE_REP4[[#This Row],[TOPORT]],Table_Query_from_OCE_REP_1[[PCODE]:[PNAME]],2,)</f>
        <v>ROME (CIVITAVECCHIA), ITALY</v>
      </c>
      <c r="J1036" t="str">
        <f>_xlfn.CONCAT(Table_Query_from_OCE_REP4[[#This Row],[FMPORT]],"/",Table_Query_from_OCE_REP4[[#This Row],[TOPORT]])</f>
        <v>PIR/CIV</v>
      </c>
      <c r="K1036" t="str">
        <f>_xlfn.CONCAT(Table_Query_from_OCE_REP4[[#This Row],[FM NAME]],"/",Table_Query_from_OCE_REP4[[#This Row],[TO NAME]])</f>
        <v>ATHENS (PIRAEUS), GREECE/ROME (CIVITAVECCHIA), ITALY</v>
      </c>
    </row>
    <row r="1037" spans="1:11" x14ac:dyDescent="0.35">
      <c r="A1037" t="s">
        <v>1169</v>
      </c>
      <c r="B1037" t="s">
        <v>1170</v>
      </c>
      <c r="C1037" t="s">
        <v>1009</v>
      </c>
      <c r="D1037" s="17">
        <v>45154</v>
      </c>
      <c r="E1037">
        <v>17</v>
      </c>
      <c r="F1037" t="s">
        <v>47</v>
      </c>
      <c r="G1037" t="str">
        <f>VLOOKUP(Table_Query_from_OCE_REP4[[#This Row],[FMPORT]],Table_Query_from_OCE_REP_1[],2,)</f>
        <v>ATHENS (PIRAEUS), GREECE</v>
      </c>
      <c r="H1037" t="s">
        <v>49</v>
      </c>
      <c r="I1037" t="str">
        <f>VLOOKUP(Table_Query_from_OCE_REP4[[#This Row],[TOPORT]],Table_Query_from_OCE_REP_1[[PCODE]:[PNAME]],2,)</f>
        <v>BARCELONA, SPAIN</v>
      </c>
      <c r="J1037" t="str">
        <f>_xlfn.CONCAT(Table_Query_from_OCE_REP4[[#This Row],[FMPORT]],"/",Table_Query_from_OCE_REP4[[#This Row],[TOPORT]])</f>
        <v>PIR/BCN</v>
      </c>
      <c r="K1037" t="str">
        <f>_xlfn.CONCAT(Table_Query_from_OCE_REP4[[#This Row],[FM NAME]],"/",Table_Query_from_OCE_REP4[[#This Row],[TO NAME]])</f>
        <v>ATHENS (PIRAEUS), GREECE/BARCELONA, SPAIN</v>
      </c>
    </row>
    <row r="1038" spans="1:11" x14ac:dyDescent="0.35">
      <c r="A1038" t="s">
        <v>1171</v>
      </c>
      <c r="B1038" t="s">
        <v>1172</v>
      </c>
      <c r="C1038" t="s">
        <v>1009</v>
      </c>
      <c r="D1038" s="17">
        <v>45163</v>
      </c>
      <c r="E1038">
        <v>8</v>
      </c>
      <c r="F1038" t="s">
        <v>48</v>
      </c>
      <c r="G1038" t="str">
        <f>VLOOKUP(Table_Query_from_OCE_REP4[[#This Row],[FMPORT]],Table_Query_from_OCE_REP_1[],2,)</f>
        <v>ROME (CIVITAVECCHIA), ITALY</v>
      </c>
      <c r="H1038" t="s">
        <v>49</v>
      </c>
      <c r="I1038" t="str">
        <f>VLOOKUP(Table_Query_from_OCE_REP4[[#This Row],[TOPORT]],Table_Query_from_OCE_REP_1[[PCODE]:[PNAME]],2,)</f>
        <v>BARCELONA, SPAIN</v>
      </c>
      <c r="J1038" t="str">
        <f>_xlfn.CONCAT(Table_Query_from_OCE_REP4[[#This Row],[FMPORT]],"/",Table_Query_from_OCE_REP4[[#This Row],[TOPORT]])</f>
        <v>CIV/BCN</v>
      </c>
      <c r="K1038" t="str">
        <f>_xlfn.CONCAT(Table_Query_from_OCE_REP4[[#This Row],[FM NAME]],"/",Table_Query_from_OCE_REP4[[#This Row],[TO NAME]])</f>
        <v>ROME (CIVITAVECCHIA), ITALY/BARCELONA, SPAIN</v>
      </c>
    </row>
    <row r="1039" spans="1:11" x14ac:dyDescent="0.35">
      <c r="A1039" t="s">
        <v>1173</v>
      </c>
      <c r="B1039" t="s">
        <v>1174</v>
      </c>
      <c r="C1039" t="s">
        <v>1009</v>
      </c>
      <c r="D1039" s="17">
        <v>45163</v>
      </c>
      <c r="E1039">
        <v>18</v>
      </c>
      <c r="F1039" t="s">
        <v>48</v>
      </c>
      <c r="G1039" t="str">
        <f>VLOOKUP(Table_Query_from_OCE_REP4[[#This Row],[FMPORT]],Table_Query_from_OCE_REP_1[],2,)</f>
        <v>ROME (CIVITAVECCHIA), ITALY</v>
      </c>
      <c r="H1039" t="s">
        <v>59</v>
      </c>
      <c r="I1039" t="str">
        <f>VLOOKUP(Table_Query_from_OCE_REP4[[#This Row],[TOPORT]],Table_Query_from_OCE_REP_1[[PCODE]:[PNAME]],2,)</f>
        <v>LISBON, PORTUGAL</v>
      </c>
      <c r="J1039" t="str">
        <f>_xlfn.CONCAT(Table_Query_from_OCE_REP4[[#This Row],[FMPORT]],"/",Table_Query_from_OCE_REP4[[#This Row],[TOPORT]])</f>
        <v>CIV/LIS</v>
      </c>
      <c r="K1039" t="str">
        <f>_xlfn.CONCAT(Table_Query_from_OCE_REP4[[#This Row],[FM NAME]],"/",Table_Query_from_OCE_REP4[[#This Row],[TO NAME]])</f>
        <v>ROME (CIVITAVECCHIA), ITALY/LISBON, PORTUGAL</v>
      </c>
    </row>
    <row r="1040" spans="1:11" x14ac:dyDescent="0.35">
      <c r="A1040" t="s">
        <v>1175</v>
      </c>
      <c r="B1040" t="s">
        <v>1176</v>
      </c>
      <c r="C1040" t="s">
        <v>1009</v>
      </c>
      <c r="D1040" s="17">
        <v>45171</v>
      </c>
      <c r="E1040">
        <v>10</v>
      </c>
      <c r="F1040" t="s">
        <v>49</v>
      </c>
      <c r="G1040" t="str">
        <f>VLOOKUP(Table_Query_from_OCE_REP4[[#This Row],[FMPORT]],Table_Query_from_OCE_REP_1[],2,)</f>
        <v>BARCELONA, SPAIN</v>
      </c>
      <c r="H1040" t="s">
        <v>59</v>
      </c>
      <c r="I1040" t="str">
        <f>VLOOKUP(Table_Query_from_OCE_REP4[[#This Row],[TOPORT]],Table_Query_from_OCE_REP_1[[PCODE]:[PNAME]],2,)</f>
        <v>LISBON, PORTUGAL</v>
      </c>
      <c r="J1040" t="str">
        <f>_xlfn.CONCAT(Table_Query_from_OCE_REP4[[#This Row],[FMPORT]],"/",Table_Query_from_OCE_REP4[[#This Row],[TOPORT]])</f>
        <v>BCN/LIS</v>
      </c>
      <c r="K1040" t="str">
        <f>_xlfn.CONCAT(Table_Query_from_OCE_REP4[[#This Row],[FM NAME]],"/",Table_Query_from_OCE_REP4[[#This Row],[TO NAME]])</f>
        <v>BARCELONA, SPAIN/LISBON, PORTUGAL</v>
      </c>
    </row>
    <row r="1041" spans="1:11" x14ac:dyDescent="0.35">
      <c r="A1041" t="s">
        <v>1177</v>
      </c>
      <c r="B1041" t="s">
        <v>1178</v>
      </c>
      <c r="C1041" t="s">
        <v>1009</v>
      </c>
      <c r="D1041" s="17">
        <v>45171</v>
      </c>
      <c r="E1041">
        <v>20</v>
      </c>
      <c r="F1041" t="s">
        <v>49</v>
      </c>
      <c r="G1041" t="str">
        <f>VLOOKUP(Table_Query_from_OCE_REP4[[#This Row],[FMPORT]],Table_Query_from_OCE_REP_1[],2,)</f>
        <v>BARCELONA, SPAIN</v>
      </c>
      <c r="H1041" t="s">
        <v>58</v>
      </c>
      <c r="I1041" t="str">
        <f>VLOOKUP(Table_Query_from_OCE_REP4[[#This Row],[TOPORT]],Table_Query_from_OCE_REP_1[[PCODE]:[PNAME]],2,)</f>
        <v>MONTE CARLO, MONACO</v>
      </c>
      <c r="J1041" t="str">
        <f>_xlfn.CONCAT(Table_Query_from_OCE_REP4[[#This Row],[FMPORT]],"/",Table_Query_from_OCE_REP4[[#This Row],[TOPORT]])</f>
        <v>BCN/MCM</v>
      </c>
      <c r="K1041" t="str">
        <f>_xlfn.CONCAT(Table_Query_from_OCE_REP4[[#This Row],[FM NAME]],"/",Table_Query_from_OCE_REP4[[#This Row],[TO NAME]])</f>
        <v>BARCELONA, SPAIN/MONTE CARLO, MONACO</v>
      </c>
    </row>
    <row r="1042" spans="1:11" x14ac:dyDescent="0.35">
      <c r="A1042" t="s">
        <v>1179</v>
      </c>
      <c r="B1042" t="s">
        <v>1180</v>
      </c>
      <c r="C1042" t="s">
        <v>1009</v>
      </c>
      <c r="D1042" s="17">
        <v>45181</v>
      </c>
      <c r="E1042">
        <v>10</v>
      </c>
      <c r="F1042" t="s">
        <v>59</v>
      </c>
      <c r="G1042" t="str">
        <f>VLOOKUP(Table_Query_from_OCE_REP4[[#This Row],[FMPORT]],Table_Query_from_OCE_REP_1[],2,)</f>
        <v>LISBON, PORTUGAL</v>
      </c>
      <c r="H1042" t="s">
        <v>58</v>
      </c>
      <c r="I1042" t="str">
        <f>VLOOKUP(Table_Query_from_OCE_REP4[[#This Row],[TOPORT]],Table_Query_from_OCE_REP_1[[PCODE]:[PNAME]],2,)</f>
        <v>MONTE CARLO, MONACO</v>
      </c>
      <c r="J1042" t="str">
        <f>_xlfn.CONCAT(Table_Query_from_OCE_REP4[[#This Row],[FMPORT]],"/",Table_Query_from_OCE_REP4[[#This Row],[TOPORT]])</f>
        <v>LIS/MCM</v>
      </c>
      <c r="K1042" t="str">
        <f>_xlfn.CONCAT(Table_Query_from_OCE_REP4[[#This Row],[FM NAME]],"/",Table_Query_from_OCE_REP4[[#This Row],[TO NAME]])</f>
        <v>LISBON, PORTUGAL/MONTE CARLO, MONACO</v>
      </c>
    </row>
    <row r="1043" spans="1:11" x14ac:dyDescent="0.35">
      <c r="A1043" t="s">
        <v>1181</v>
      </c>
      <c r="B1043" t="s">
        <v>1182</v>
      </c>
      <c r="C1043" t="s">
        <v>1009</v>
      </c>
      <c r="D1043" s="17">
        <v>45181</v>
      </c>
      <c r="E1043">
        <v>20</v>
      </c>
      <c r="F1043" t="s">
        <v>59</v>
      </c>
      <c r="G1043" t="str">
        <f>VLOOKUP(Table_Query_from_OCE_REP4[[#This Row],[FMPORT]],Table_Query_from_OCE_REP_1[],2,)</f>
        <v>LISBON, PORTUGAL</v>
      </c>
      <c r="H1043" t="s">
        <v>55</v>
      </c>
      <c r="I1043" t="str">
        <f>VLOOKUP(Table_Query_from_OCE_REP4[[#This Row],[TOPORT]],Table_Query_from_OCE_REP_1[[PCODE]:[PNAME]],2,)</f>
        <v>VENICE, ITALY</v>
      </c>
      <c r="J1043" t="str">
        <f>_xlfn.CONCAT(Table_Query_from_OCE_REP4[[#This Row],[FMPORT]],"/",Table_Query_from_OCE_REP4[[#This Row],[TOPORT]])</f>
        <v>LIS/VCE</v>
      </c>
      <c r="K1043" t="str">
        <f>_xlfn.CONCAT(Table_Query_from_OCE_REP4[[#This Row],[FM NAME]],"/",Table_Query_from_OCE_REP4[[#This Row],[TO NAME]])</f>
        <v>LISBON, PORTUGAL/VENICE, ITALY</v>
      </c>
    </row>
    <row r="1044" spans="1:11" x14ac:dyDescent="0.35">
      <c r="A1044" t="s">
        <v>1183</v>
      </c>
      <c r="B1044" t="s">
        <v>1184</v>
      </c>
      <c r="C1044" t="s">
        <v>1009</v>
      </c>
      <c r="D1044" s="17">
        <v>45191</v>
      </c>
      <c r="E1044">
        <v>10</v>
      </c>
      <c r="F1044" t="s">
        <v>58</v>
      </c>
      <c r="G1044" t="str">
        <f>VLOOKUP(Table_Query_from_OCE_REP4[[#This Row],[FMPORT]],Table_Query_from_OCE_REP_1[],2,)</f>
        <v>MONTE CARLO, MONACO</v>
      </c>
      <c r="H1044" t="s">
        <v>55</v>
      </c>
      <c r="I1044" t="str">
        <f>VLOOKUP(Table_Query_from_OCE_REP4[[#This Row],[TOPORT]],Table_Query_from_OCE_REP_1[[PCODE]:[PNAME]],2,)</f>
        <v>VENICE, ITALY</v>
      </c>
      <c r="J1044" t="str">
        <f>_xlfn.CONCAT(Table_Query_from_OCE_REP4[[#This Row],[FMPORT]],"/",Table_Query_from_OCE_REP4[[#This Row],[TOPORT]])</f>
        <v>MCM/VCE</v>
      </c>
      <c r="K1044" t="str">
        <f>_xlfn.CONCAT(Table_Query_from_OCE_REP4[[#This Row],[FM NAME]],"/",Table_Query_from_OCE_REP4[[#This Row],[TO NAME]])</f>
        <v>MONTE CARLO, MONACO/VENICE, ITALY</v>
      </c>
    </row>
    <row r="1045" spans="1:11" x14ac:dyDescent="0.35">
      <c r="A1045" t="s">
        <v>1185</v>
      </c>
      <c r="B1045" t="s">
        <v>1186</v>
      </c>
      <c r="C1045" t="s">
        <v>1009</v>
      </c>
      <c r="D1045" s="17">
        <v>45201</v>
      </c>
      <c r="E1045">
        <v>12</v>
      </c>
      <c r="F1045" t="s">
        <v>55</v>
      </c>
      <c r="G1045" t="str">
        <f>VLOOKUP(Table_Query_from_OCE_REP4[[#This Row],[FMPORT]],Table_Query_from_OCE_REP_1[],2,)</f>
        <v>VENICE, ITALY</v>
      </c>
      <c r="H1045" t="s">
        <v>47</v>
      </c>
      <c r="I1045" t="str">
        <f>VLOOKUP(Table_Query_from_OCE_REP4[[#This Row],[TOPORT]],Table_Query_from_OCE_REP_1[[PCODE]:[PNAME]],2,)</f>
        <v>ATHENS (PIRAEUS), GREECE</v>
      </c>
      <c r="J1045" t="str">
        <f>_xlfn.CONCAT(Table_Query_from_OCE_REP4[[#This Row],[FMPORT]],"/",Table_Query_from_OCE_REP4[[#This Row],[TOPORT]])</f>
        <v>VCE/PIR</v>
      </c>
      <c r="K1045" t="str">
        <f>_xlfn.CONCAT(Table_Query_from_OCE_REP4[[#This Row],[FM NAME]],"/",Table_Query_from_OCE_REP4[[#This Row],[TO NAME]])</f>
        <v>VENICE, ITALY/ATHENS (PIRAEUS), GREECE</v>
      </c>
    </row>
    <row r="1046" spans="1:11" x14ac:dyDescent="0.35">
      <c r="A1046" t="s">
        <v>1187</v>
      </c>
      <c r="B1046" t="s">
        <v>1188</v>
      </c>
      <c r="C1046" t="s">
        <v>1009</v>
      </c>
      <c r="D1046" s="17">
        <v>45201</v>
      </c>
      <c r="E1046">
        <v>22</v>
      </c>
      <c r="F1046" t="s">
        <v>55</v>
      </c>
      <c r="G1046" t="str">
        <f>VLOOKUP(Table_Query_from_OCE_REP4[[#This Row],[FMPORT]],Table_Query_from_OCE_REP_1[],2,)</f>
        <v>VENICE, ITALY</v>
      </c>
      <c r="H1046" t="s">
        <v>411</v>
      </c>
      <c r="I1046" t="str">
        <f>VLOOKUP(Table_Query_from_OCE_REP4[[#This Row],[TOPORT]],Table_Query_from_OCE_REP_1[[PCODE]:[PNAME]],2,)</f>
        <v>ISTANBUL, TURKEY</v>
      </c>
      <c r="J1046" t="str">
        <f>_xlfn.CONCAT(Table_Query_from_OCE_REP4[[#This Row],[FMPORT]],"/",Table_Query_from_OCE_REP4[[#This Row],[TOPORT]])</f>
        <v>VCE/IST</v>
      </c>
      <c r="K1046" t="str">
        <f>_xlfn.CONCAT(Table_Query_from_OCE_REP4[[#This Row],[FM NAME]],"/",Table_Query_from_OCE_REP4[[#This Row],[TO NAME]])</f>
        <v>VENICE, ITALY/ISTANBUL, TURKEY</v>
      </c>
    </row>
    <row r="1047" spans="1:11" x14ac:dyDescent="0.35">
      <c r="A1047" t="s">
        <v>1189</v>
      </c>
      <c r="B1047" t="s">
        <v>1190</v>
      </c>
      <c r="C1047" t="s">
        <v>1009</v>
      </c>
      <c r="D1047" s="17">
        <v>45213</v>
      </c>
      <c r="E1047">
        <v>10</v>
      </c>
      <c r="F1047" t="s">
        <v>47</v>
      </c>
      <c r="G1047" t="str">
        <f>VLOOKUP(Table_Query_from_OCE_REP4[[#This Row],[FMPORT]],Table_Query_from_OCE_REP_1[],2,)</f>
        <v>ATHENS (PIRAEUS), GREECE</v>
      </c>
      <c r="H1047" t="s">
        <v>411</v>
      </c>
      <c r="I1047" t="str">
        <f>VLOOKUP(Table_Query_from_OCE_REP4[[#This Row],[TOPORT]],Table_Query_from_OCE_REP_1[[PCODE]:[PNAME]],2,)</f>
        <v>ISTANBUL, TURKEY</v>
      </c>
      <c r="J1047" t="str">
        <f>_xlfn.CONCAT(Table_Query_from_OCE_REP4[[#This Row],[FMPORT]],"/",Table_Query_from_OCE_REP4[[#This Row],[TOPORT]])</f>
        <v>PIR/IST</v>
      </c>
      <c r="K1047" t="str">
        <f>_xlfn.CONCAT(Table_Query_from_OCE_REP4[[#This Row],[FM NAME]],"/",Table_Query_from_OCE_REP4[[#This Row],[TO NAME]])</f>
        <v>ATHENS (PIRAEUS), GREECE/ISTANBUL, TURKEY</v>
      </c>
    </row>
    <row r="1048" spans="1:11" x14ac:dyDescent="0.35">
      <c r="A1048" t="s">
        <v>1191</v>
      </c>
      <c r="B1048" t="s">
        <v>1192</v>
      </c>
      <c r="C1048" t="s">
        <v>1009</v>
      </c>
      <c r="D1048" s="17">
        <v>45223</v>
      </c>
      <c r="E1048">
        <v>10</v>
      </c>
      <c r="F1048" t="s">
        <v>411</v>
      </c>
      <c r="G1048" t="str">
        <f>VLOOKUP(Table_Query_from_OCE_REP4[[#This Row],[FMPORT]],Table_Query_from_OCE_REP_1[],2,)</f>
        <v>ISTANBUL, TURKEY</v>
      </c>
      <c r="H1048" t="s">
        <v>47</v>
      </c>
      <c r="I1048" t="str">
        <f>VLOOKUP(Table_Query_from_OCE_REP4[[#This Row],[TOPORT]],Table_Query_from_OCE_REP_1[[PCODE]:[PNAME]],2,)</f>
        <v>ATHENS (PIRAEUS), GREECE</v>
      </c>
      <c r="J1048" t="str">
        <f>_xlfn.CONCAT(Table_Query_from_OCE_REP4[[#This Row],[FMPORT]],"/",Table_Query_from_OCE_REP4[[#This Row],[TOPORT]])</f>
        <v>IST/PIR</v>
      </c>
      <c r="K1048" t="str">
        <f>_xlfn.CONCAT(Table_Query_from_OCE_REP4[[#This Row],[FM NAME]],"/",Table_Query_from_OCE_REP4[[#This Row],[TO NAME]])</f>
        <v>ISTANBUL, TURKEY/ATHENS (PIRAEUS), GREECE</v>
      </c>
    </row>
    <row r="1049" spans="1:11" x14ac:dyDescent="0.35">
      <c r="A1049" t="s">
        <v>1193</v>
      </c>
      <c r="B1049" t="s">
        <v>1194</v>
      </c>
      <c r="C1049" t="s">
        <v>1009</v>
      </c>
      <c r="D1049" s="17">
        <v>45233</v>
      </c>
      <c r="E1049">
        <v>10</v>
      </c>
      <c r="F1049" t="s">
        <v>47</v>
      </c>
      <c r="G1049" t="str">
        <f>VLOOKUP(Table_Query_from_OCE_REP4[[#This Row],[FMPORT]],Table_Query_from_OCE_REP_1[],2,)</f>
        <v>ATHENS (PIRAEUS), GREECE</v>
      </c>
      <c r="H1049" t="s">
        <v>48</v>
      </c>
      <c r="I1049" t="str">
        <f>VLOOKUP(Table_Query_from_OCE_REP4[[#This Row],[TOPORT]],Table_Query_from_OCE_REP_1[[PCODE]:[PNAME]],2,)</f>
        <v>ROME (CIVITAVECCHIA), ITALY</v>
      </c>
      <c r="J1049" t="str">
        <f>_xlfn.CONCAT(Table_Query_from_OCE_REP4[[#This Row],[FMPORT]],"/",Table_Query_from_OCE_REP4[[#This Row],[TOPORT]])</f>
        <v>PIR/CIV</v>
      </c>
      <c r="K1049" t="str">
        <f>_xlfn.CONCAT(Table_Query_from_OCE_REP4[[#This Row],[FM NAME]],"/",Table_Query_from_OCE_REP4[[#This Row],[TO NAME]])</f>
        <v>ATHENS (PIRAEUS), GREECE/ROME (CIVITAVECCHIA), ITALY</v>
      </c>
    </row>
    <row r="1050" spans="1:11" x14ac:dyDescent="0.35">
      <c r="A1050" t="s">
        <v>1195</v>
      </c>
      <c r="B1050" t="s">
        <v>1196</v>
      </c>
      <c r="C1050" t="s">
        <v>1009</v>
      </c>
      <c r="D1050" s="17">
        <v>45233</v>
      </c>
      <c r="E1050">
        <v>25</v>
      </c>
      <c r="F1050" t="s">
        <v>47</v>
      </c>
      <c r="G1050" t="str">
        <f>VLOOKUP(Table_Query_from_OCE_REP4[[#This Row],[FMPORT]],Table_Query_from_OCE_REP_1[],2,)</f>
        <v>ATHENS (PIRAEUS), GREECE</v>
      </c>
      <c r="H1050" t="s">
        <v>26</v>
      </c>
      <c r="I1050" t="str">
        <f>VLOOKUP(Table_Query_from_OCE_REP4[[#This Row],[TOPORT]],Table_Query_from_OCE_REP_1[[PCODE]:[PNAME]],2,)</f>
        <v>MIAMI, FLORIDA</v>
      </c>
      <c r="J1050" t="str">
        <f>_xlfn.CONCAT(Table_Query_from_OCE_REP4[[#This Row],[FMPORT]],"/",Table_Query_from_OCE_REP4[[#This Row],[TOPORT]])</f>
        <v>PIR/MIA</v>
      </c>
      <c r="K1050" t="str">
        <f>_xlfn.CONCAT(Table_Query_from_OCE_REP4[[#This Row],[FM NAME]],"/",Table_Query_from_OCE_REP4[[#This Row],[TO NAME]])</f>
        <v>ATHENS (PIRAEUS), GREECE/MIAMI, FLORIDA</v>
      </c>
    </row>
    <row r="1051" spans="1:11" x14ac:dyDescent="0.35">
      <c r="A1051" t="s">
        <v>1197</v>
      </c>
      <c r="B1051" t="s">
        <v>1198</v>
      </c>
      <c r="C1051" t="s">
        <v>1009</v>
      </c>
      <c r="D1051" s="17">
        <v>45243</v>
      </c>
      <c r="E1051">
        <v>15</v>
      </c>
      <c r="F1051" t="s">
        <v>48</v>
      </c>
      <c r="G1051" t="str">
        <f>VLOOKUP(Table_Query_from_OCE_REP4[[#This Row],[FMPORT]],Table_Query_from_OCE_REP_1[],2,)</f>
        <v>ROME (CIVITAVECCHIA), ITALY</v>
      </c>
      <c r="H1051" t="s">
        <v>26</v>
      </c>
      <c r="I1051" t="str">
        <f>VLOOKUP(Table_Query_from_OCE_REP4[[#This Row],[TOPORT]],Table_Query_from_OCE_REP_1[[PCODE]:[PNAME]],2,)</f>
        <v>MIAMI, FLORIDA</v>
      </c>
      <c r="J1051" t="str">
        <f>_xlfn.CONCAT(Table_Query_from_OCE_REP4[[#This Row],[FMPORT]],"/",Table_Query_from_OCE_REP4[[#This Row],[TOPORT]])</f>
        <v>CIV/MIA</v>
      </c>
      <c r="K1051" t="str">
        <f>_xlfn.CONCAT(Table_Query_from_OCE_REP4[[#This Row],[FM NAME]],"/",Table_Query_from_OCE_REP4[[#This Row],[TO NAME]])</f>
        <v>ROME (CIVITAVECCHIA), ITALY/MIAMI, FLORIDA</v>
      </c>
    </row>
    <row r="1052" spans="1:11" x14ac:dyDescent="0.35">
      <c r="A1052" t="s">
        <v>1199</v>
      </c>
      <c r="B1052" t="s">
        <v>1200</v>
      </c>
      <c r="C1052" t="s">
        <v>1009</v>
      </c>
      <c r="D1052" s="17">
        <v>45258</v>
      </c>
      <c r="E1052">
        <v>24</v>
      </c>
      <c r="F1052" t="s">
        <v>26</v>
      </c>
      <c r="G1052" t="str">
        <f>VLOOKUP(Table_Query_from_OCE_REP4[[#This Row],[FMPORT]],Table_Query_from_OCE_REP_1[],2,)</f>
        <v>MIAMI, FLORIDA</v>
      </c>
      <c r="H1052" t="s">
        <v>26</v>
      </c>
      <c r="I1052" t="str">
        <f>VLOOKUP(Table_Query_from_OCE_REP4[[#This Row],[TOPORT]],Table_Query_from_OCE_REP_1[[PCODE]:[PNAME]],2,)</f>
        <v>MIAMI, FLORIDA</v>
      </c>
      <c r="J1052" t="str">
        <f>_xlfn.CONCAT(Table_Query_from_OCE_REP4[[#This Row],[FMPORT]],"/",Table_Query_from_OCE_REP4[[#This Row],[TOPORT]])</f>
        <v>MIA/MIA</v>
      </c>
      <c r="K1052" t="str">
        <f>_xlfn.CONCAT(Table_Query_from_OCE_REP4[[#This Row],[FM NAME]],"/",Table_Query_from_OCE_REP4[[#This Row],[TO NAME]])</f>
        <v>MIAMI, FLORIDA/MIAMI, FLORIDA</v>
      </c>
    </row>
    <row r="1053" spans="1:11" x14ac:dyDescent="0.35">
      <c r="A1053" t="s">
        <v>3417</v>
      </c>
      <c r="B1053" t="s">
        <v>3418</v>
      </c>
      <c r="C1053" t="s">
        <v>1009</v>
      </c>
      <c r="D1053" s="17">
        <v>45282</v>
      </c>
      <c r="E1053">
        <v>12</v>
      </c>
      <c r="F1053" t="s">
        <v>26</v>
      </c>
      <c r="G1053" t="str">
        <f>VLOOKUP(Table_Query_from_OCE_REP4[[#This Row],[FMPORT]],Table_Query_from_OCE_REP_1[],2,)</f>
        <v>MIAMI, FLORIDA</v>
      </c>
      <c r="H1053" t="s">
        <v>26</v>
      </c>
      <c r="I1053" t="str">
        <f>VLOOKUP(Table_Query_from_OCE_REP4[[#This Row],[TOPORT]],Table_Query_from_OCE_REP_1[[PCODE]:[PNAME]],2,)</f>
        <v>MIAMI, FLORIDA</v>
      </c>
      <c r="J1053" t="str">
        <f>_xlfn.CONCAT(Table_Query_from_OCE_REP4[[#This Row],[FMPORT]],"/",Table_Query_from_OCE_REP4[[#This Row],[TOPORT]])</f>
        <v>MIA/MIA</v>
      </c>
      <c r="K1053" t="str">
        <f>_xlfn.CONCAT(Table_Query_from_OCE_REP4[[#This Row],[FM NAME]],"/",Table_Query_from_OCE_REP4[[#This Row],[TO NAME]])</f>
        <v>MIAMI, FLORIDA/MIAMI, FLORIDA</v>
      </c>
    </row>
    <row r="1054" spans="1:11" x14ac:dyDescent="0.35">
      <c r="A1054" t="s">
        <v>3419</v>
      </c>
      <c r="B1054" t="s">
        <v>3925</v>
      </c>
      <c r="C1054" t="s">
        <v>1009</v>
      </c>
      <c r="D1054" s="17">
        <v>45294</v>
      </c>
      <c r="E1054">
        <v>11</v>
      </c>
      <c r="F1054" t="s">
        <v>26</v>
      </c>
      <c r="G1054" t="str">
        <f>VLOOKUP(Table_Query_from_OCE_REP4[[#This Row],[FMPORT]],Table_Query_from_OCE_REP_1[],2,)</f>
        <v>MIAMI, FLORIDA</v>
      </c>
      <c r="H1054" t="s">
        <v>294</v>
      </c>
      <c r="I1054" t="str">
        <f>VLOOKUP(Table_Query_from_OCE_REP4[[#This Row],[TOPORT]],Table_Query_from_OCE_REP_1[[PCODE]:[PNAME]],2,)</f>
        <v>PANAMA CITY, PANAMA</v>
      </c>
      <c r="J1054" t="str">
        <f>_xlfn.CONCAT(Table_Query_from_OCE_REP4[[#This Row],[FMPORT]],"/",Table_Query_from_OCE_REP4[[#This Row],[TOPORT]])</f>
        <v>MIA/PCP</v>
      </c>
      <c r="K1054" t="str">
        <f>_xlfn.CONCAT(Table_Query_from_OCE_REP4[[#This Row],[FM NAME]],"/",Table_Query_from_OCE_REP4[[#This Row],[TO NAME]])</f>
        <v>MIAMI, FLORIDA/PANAMA CITY, PANAMA</v>
      </c>
    </row>
    <row r="1055" spans="1:11" x14ac:dyDescent="0.35">
      <c r="A1055" t="s">
        <v>3926</v>
      </c>
      <c r="B1055" t="s">
        <v>3927</v>
      </c>
      <c r="C1055" t="s">
        <v>1009</v>
      </c>
      <c r="D1055" s="17">
        <v>45305</v>
      </c>
      <c r="E1055">
        <v>11</v>
      </c>
      <c r="F1055" t="s">
        <v>294</v>
      </c>
      <c r="G1055" t="str">
        <f>VLOOKUP(Table_Query_from_OCE_REP4[[#This Row],[FMPORT]],Table_Query_from_OCE_REP_1[],2,)</f>
        <v>PANAMA CITY, PANAMA</v>
      </c>
      <c r="H1055" t="s">
        <v>26</v>
      </c>
      <c r="I1055" t="str">
        <f>VLOOKUP(Table_Query_from_OCE_REP4[[#This Row],[TOPORT]],Table_Query_from_OCE_REP_1[[PCODE]:[PNAME]],2,)</f>
        <v>MIAMI, FLORIDA</v>
      </c>
      <c r="J1055" t="str">
        <f>_xlfn.CONCAT(Table_Query_from_OCE_REP4[[#This Row],[FMPORT]],"/",Table_Query_from_OCE_REP4[[#This Row],[TOPORT]])</f>
        <v>PCP/MIA</v>
      </c>
      <c r="K1055" t="str">
        <f>_xlfn.CONCAT(Table_Query_from_OCE_REP4[[#This Row],[FM NAME]],"/",Table_Query_from_OCE_REP4[[#This Row],[TO NAME]])</f>
        <v>PANAMA CITY, PANAMA/MIAMI, FLORIDA</v>
      </c>
    </row>
    <row r="1056" spans="1:11" x14ac:dyDescent="0.35">
      <c r="A1056" t="s">
        <v>3420</v>
      </c>
      <c r="B1056" t="s">
        <v>3421</v>
      </c>
      <c r="C1056" t="s">
        <v>1009</v>
      </c>
      <c r="D1056" s="17">
        <v>45306</v>
      </c>
      <c r="E1056">
        <v>10</v>
      </c>
      <c r="F1056" t="s">
        <v>294</v>
      </c>
      <c r="G1056" t="str">
        <f>VLOOKUP(Table_Query_from_OCE_REP4[[#This Row],[FMPORT]],Table_Query_from_OCE_REP_1[],2,)</f>
        <v>PANAMA CITY, PANAMA</v>
      </c>
      <c r="H1056" t="s">
        <v>26</v>
      </c>
      <c r="I1056" t="str">
        <f>VLOOKUP(Table_Query_from_OCE_REP4[[#This Row],[TOPORT]],Table_Query_from_OCE_REP_1[[PCODE]:[PNAME]],2,)</f>
        <v>MIAMI, FLORIDA</v>
      </c>
      <c r="J1056" t="str">
        <f>_xlfn.CONCAT(Table_Query_from_OCE_REP4[[#This Row],[FMPORT]],"/",Table_Query_from_OCE_REP4[[#This Row],[TOPORT]])</f>
        <v>PCP/MIA</v>
      </c>
      <c r="K1056" t="str">
        <f>_xlfn.CONCAT(Table_Query_from_OCE_REP4[[#This Row],[FM NAME]],"/",Table_Query_from_OCE_REP4[[#This Row],[TO NAME]])</f>
        <v>PANAMA CITY, PANAMA/MIAMI, FLORIDA</v>
      </c>
    </row>
    <row r="1057" spans="1:11" x14ac:dyDescent="0.35">
      <c r="A1057" t="s">
        <v>3422</v>
      </c>
      <c r="B1057" t="s">
        <v>3928</v>
      </c>
      <c r="C1057" t="s">
        <v>1009</v>
      </c>
      <c r="D1057" s="17">
        <v>45316</v>
      </c>
      <c r="E1057">
        <v>10</v>
      </c>
      <c r="F1057" t="s">
        <v>26</v>
      </c>
      <c r="G1057" t="str">
        <f>VLOOKUP(Table_Query_from_OCE_REP4[[#This Row],[FMPORT]],Table_Query_from_OCE_REP_1[],2,)</f>
        <v>MIAMI, FLORIDA</v>
      </c>
      <c r="H1057" t="s">
        <v>26</v>
      </c>
      <c r="I1057" t="str">
        <f>VLOOKUP(Table_Query_from_OCE_REP4[[#This Row],[TOPORT]],Table_Query_from_OCE_REP_1[[PCODE]:[PNAME]],2,)</f>
        <v>MIAMI, FLORIDA</v>
      </c>
      <c r="J1057" t="str">
        <f>_xlfn.CONCAT(Table_Query_from_OCE_REP4[[#This Row],[FMPORT]],"/",Table_Query_from_OCE_REP4[[#This Row],[TOPORT]])</f>
        <v>MIA/MIA</v>
      </c>
      <c r="K1057" t="str">
        <f>_xlfn.CONCAT(Table_Query_from_OCE_REP4[[#This Row],[FM NAME]],"/",Table_Query_from_OCE_REP4[[#This Row],[TO NAME]])</f>
        <v>MIAMI, FLORIDA/MIAMI, FLORIDA</v>
      </c>
    </row>
    <row r="1058" spans="1:11" x14ac:dyDescent="0.35">
      <c r="A1058" t="s">
        <v>3423</v>
      </c>
      <c r="B1058" t="s">
        <v>3424</v>
      </c>
      <c r="C1058" t="s">
        <v>1009</v>
      </c>
      <c r="D1058" s="17">
        <v>45326</v>
      </c>
      <c r="E1058">
        <v>12</v>
      </c>
      <c r="F1058" t="s">
        <v>26</v>
      </c>
      <c r="G1058" t="str">
        <f>VLOOKUP(Table_Query_from_OCE_REP4[[#This Row],[FMPORT]],Table_Query_from_OCE_REP_1[],2,)</f>
        <v>MIAMI, FLORIDA</v>
      </c>
      <c r="H1058" t="s">
        <v>26</v>
      </c>
      <c r="I1058" t="str">
        <f>VLOOKUP(Table_Query_from_OCE_REP4[[#This Row],[TOPORT]],Table_Query_from_OCE_REP_1[[PCODE]:[PNAME]],2,)</f>
        <v>MIAMI, FLORIDA</v>
      </c>
      <c r="J1058" t="str">
        <f>_xlfn.CONCAT(Table_Query_from_OCE_REP4[[#This Row],[FMPORT]],"/",Table_Query_from_OCE_REP4[[#This Row],[TOPORT]])</f>
        <v>MIA/MIA</v>
      </c>
      <c r="K1058" t="str">
        <f>_xlfn.CONCAT(Table_Query_from_OCE_REP4[[#This Row],[FM NAME]],"/",Table_Query_from_OCE_REP4[[#This Row],[TO NAME]])</f>
        <v>MIAMI, FLORIDA/MIAMI, FLORIDA</v>
      </c>
    </row>
    <row r="1059" spans="1:11" x14ac:dyDescent="0.35">
      <c r="A1059" t="s">
        <v>3425</v>
      </c>
      <c r="B1059" t="s">
        <v>293</v>
      </c>
      <c r="C1059" t="s">
        <v>1009</v>
      </c>
      <c r="D1059" s="17">
        <v>45338</v>
      </c>
      <c r="E1059">
        <v>10</v>
      </c>
      <c r="F1059" t="s">
        <v>26</v>
      </c>
      <c r="G1059" t="str">
        <f>VLOOKUP(Table_Query_from_OCE_REP4[[#This Row],[FMPORT]],Table_Query_from_OCE_REP_1[],2,)</f>
        <v>MIAMI, FLORIDA</v>
      </c>
      <c r="H1059" t="s">
        <v>294</v>
      </c>
      <c r="I1059" t="str">
        <f>VLOOKUP(Table_Query_from_OCE_REP4[[#This Row],[TOPORT]],Table_Query_from_OCE_REP_1[[PCODE]:[PNAME]],2,)</f>
        <v>PANAMA CITY, PANAMA</v>
      </c>
      <c r="J1059" t="str">
        <f>_xlfn.CONCAT(Table_Query_from_OCE_REP4[[#This Row],[FMPORT]],"/",Table_Query_from_OCE_REP4[[#This Row],[TOPORT]])</f>
        <v>MIA/PCP</v>
      </c>
      <c r="K1059" t="str">
        <f>_xlfn.CONCAT(Table_Query_from_OCE_REP4[[#This Row],[FM NAME]],"/",Table_Query_from_OCE_REP4[[#This Row],[TO NAME]])</f>
        <v>MIAMI, FLORIDA/PANAMA CITY, PANAMA</v>
      </c>
    </row>
    <row r="1060" spans="1:11" x14ac:dyDescent="0.35">
      <c r="A1060" t="s">
        <v>3426</v>
      </c>
      <c r="B1060" t="s">
        <v>3427</v>
      </c>
      <c r="C1060" t="s">
        <v>1009</v>
      </c>
      <c r="D1060" s="17">
        <v>45338</v>
      </c>
      <c r="E1060">
        <v>20</v>
      </c>
      <c r="F1060" t="s">
        <v>26</v>
      </c>
      <c r="G1060" t="str">
        <f>VLOOKUP(Table_Query_from_OCE_REP4[[#This Row],[FMPORT]],Table_Query_from_OCE_REP_1[],2,)</f>
        <v>MIAMI, FLORIDA</v>
      </c>
      <c r="H1060" t="s">
        <v>26</v>
      </c>
      <c r="I1060" t="str">
        <f>VLOOKUP(Table_Query_from_OCE_REP4[[#This Row],[TOPORT]],Table_Query_from_OCE_REP_1[[PCODE]:[PNAME]],2,)</f>
        <v>MIAMI, FLORIDA</v>
      </c>
      <c r="J1060" t="str">
        <f>_xlfn.CONCAT(Table_Query_from_OCE_REP4[[#This Row],[FMPORT]],"/",Table_Query_from_OCE_REP4[[#This Row],[TOPORT]])</f>
        <v>MIA/MIA</v>
      </c>
      <c r="K1060" t="str">
        <f>_xlfn.CONCAT(Table_Query_from_OCE_REP4[[#This Row],[FM NAME]],"/",Table_Query_from_OCE_REP4[[#This Row],[TO NAME]])</f>
        <v>MIAMI, FLORIDA/MIAMI, FLORIDA</v>
      </c>
    </row>
    <row r="1061" spans="1:11" x14ac:dyDescent="0.35">
      <c r="A1061" t="s">
        <v>3428</v>
      </c>
      <c r="B1061" t="s">
        <v>1117</v>
      </c>
      <c r="C1061" t="s">
        <v>1009</v>
      </c>
      <c r="D1061" s="17">
        <v>45348</v>
      </c>
      <c r="E1061">
        <v>10</v>
      </c>
      <c r="F1061" t="s">
        <v>294</v>
      </c>
      <c r="G1061" t="str">
        <f>VLOOKUP(Table_Query_from_OCE_REP4[[#This Row],[FMPORT]],Table_Query_from_OCE_REP_1[],2,)</f>
        <v>PANAMA CITY, PANAMA</v>
      </c>
      <c r="H1061" t="s">
        <v>26</v>
      </c>
      <c r="I1061" t="str">
        <f>VLOOKUP(Table_Query_from_OCE_REP4[[#This Row],[TOPORT]],Table_Query_from_OCE_REP_1[[PCODE]:[PNAME]],2,)</f>
        <v>MIAMI, FLORIDA</v>
      </c>
      <c r="J1061" t="str">
        <f>_xlfn.CONCAT(Table_Query_from_OCE_REP4[[#This Row],[FMPORT]],"/",Table_Query_from_OCE_REP4[[#This Row],[TOPORT]])</f>
        <v>PCP/MIA</v>
      </c>
      <c r="K1061" t="str">
        <f>_xlfn.CONCAT(Table_Query_from_OCE_REP4[[#This Row],[FM NAME]],"/",Table_Query_from_OCE_REP4[[#This Row],[TO NAME]])</f>
        <v>PANAMA CITY, PANAMA/MIAMI, FLORIDA</v>
      </c>
    </row>
    <row r="1062" spans="1:11" x14ac:dyDescent="0.35">
      <c r="A1062" t="s">
        <v>3429</v>
      </c>
      <c r="B1062" t="s">
        <v>3265</v>
      </c>
      <c r="C1062" t="s">
        <v>1009</v>
      </c>
      <c r="D1062" s="17">
        <v>45358</v>
      </c>
      <c r="E1062">
        <v>10</v>
      </c>
      <c r="F1062" t="s">
        <v>26</v>
      </c>
      <c r="G1062" t="str">
        <f>VLOOKUP(Table_Query_from_OCE_REP4[[#This Row],[FMPORT]],Table_Query_from_OCE_REP_1[],2,)</f>
        <v>MIAMI, FLORIDA</v>
      </c>
      <c r="H1062" t="s">
        <v>294</v>
      </c>
      <c r="I1062" t="str">
        <f>VLOOKUP(Table_Query_from_OCE_REP4[[#This Row],[TOPORT]],Table_Query_from_OCE_REP_1[[PCODE]:[PNAME]],2,)</f>
        <v>PANAMA CITY, PANAMA</v>
      </c>
      <c r="J1062" t="str">
        <f>_xlfn.CONCAT(Table_Query_from_OCE_REP4[[#This Row],[FMPORT]],"/",Table_Query_from_OCE_REP4[[#This Row],[TOPORT]])</f>
        <v>MIA/PCP</v>
      </c>
      <c r="K1062" t="str">
        <f>_xlfn.CONCAT(Table_Query_from_OCE_REP4[[#This Row],[FM NAME]],"/",Table_Query_from_OCE_REP4[[#This Row],[TO NAME]])</f>
        <v>MIAMI, FLORIDA/PANAMA CITY, PANAMA</v>
      </c>
    </row>
    <row r="1063" spans="1:11" x14ac:dyDescent="0.35">
      <c r="A1063" t="s">
        <v>3430</v>
      </c>
      <c r="B1063" t="s">
        <v>3431</v>
      </c>
      <c r="C1063" t="s">
        <v>1009</v>
      </c>
      <c r="D1063" s="17">
        <v>45358</v>
      </c>
      <c r="E1063">
        <v>20</v>
      </c>
      <c r="F1063" t="s">
        <v>26</v>
      </c>
      <c r="G1063" t="str">
        <f>VLOOKUP(Table_Query_from_OCE_REP4[[#This Row],[FMPORT]],Table_Query_from_OCE_REP_1[],2,)</f>
        <v>MIAMI, FLORIDA</v>
      </c>
      <c r="H1063" t="s">
        <v>26</v>
      </c>
      <c r="I1063" t="str">
        <f>VLOOKUP(Table_Query_from_OCE_REP4[[#This Row],[TOPORT]],Table_Query_from_OCE_REP_1[[PCODE]:[PNAME]],2,)</f>
        <v>MIAMI, FLORIDA</v>
      </c>
      <c r="J1063" t="str">
        <f>_xlfn.CONCAT(Table_Query_from_OCE_REP4[[#This Row],[FMPORT]],"/",Table_Query_from_OCE_REP4[[#This Row],[TOPORT]])</f>
        <v>MIA/MIA</v>
      </c>
      <c r="K1063" t="str">
        <f>_xlfn.CONCAT(Table_Query_from_OCE_REP4[[#This Row],[FM NAME]],"/",Table_Query_from_OCE_REP4[[#This Row],[TO NAME]])</f>
        <v>MIAMI, FLORIDA/MIAMI, FLORIDA</v>
      </c>
    </row>
    <row r="1064" spans="1:11" x14ac:dyDescent="0.35">
      <c r="A1064" t="s">
        <v>3432</v>
      </c>
      <c r="B1064" t="s">
        <v>3433</v>
      </c>
      <c r="C1064" t="s">
        <v>1009</v>
      </c>
      <c r="D1064" s="17">
        <v>45368</v>
      </c>
      <c r="E1064">
        <v>10</v>
      </c>
      <c r="F1064" t="s">
        <v>294</v>
      </c>
      <c r="G1064" t="str">
        <f>VLOOKUP(Table_Query_from_OCE_REP4[[#This Row],[FMPORT]],Table_Query_from_OCE_REP_1[],2,)</f>
        <v>PANAMA CITY, PANAMA</v>
      </c>
      <c r="H1064" t="s">
        <v>26</v>
      </c>
      <c r="I1064" t="str">
        <f>VLOOKUP(Table_Query_from_OCE_REP4[[#This Row],[TOPORT]],Table_Query_from_OCE_REP_1[[PCODE]:[PNAME]],2,)</f>
        <v>MIAMI, FLORIDA</v>
      </c>
      <c r="J1064" t="str">
        <f>_xlfn.CONCAT(Table_Query_from_OCE_REP4[[#This Row],[FMPORT]],"/",Table_Query_from_OCE_REP4[[#This Row],[TOPORT]])</f>
        <v>PCP/MIA</v>
      </c>
      <c r="K1064" t="str">
        <f>_xlfn.CONCAT(Table_Query_from_OCE_REP4[[#This Row],[FM NAME]],"/",Table_Query_from_OCE_REP4[[#This Row],[TO NAME]])</f>
        <v>PANAMA CITY, PANAMA/MIAMI, FLORIDA</v>
      </c>
    </row>
    <row r="1065" spans="1:11" x14ac:dyDescent="0.35">
      <c r="A1065" t="s">
        <v>3434</v>
      </c>
      <c r="B1065" t="s">
        <v>3435</v>
      </c>
      <c r="C1065" t="s">
        <v>1009</v>
      </c>
      <c r="D1065" s="17">
        <v>45378</v>
      </c>
      <c r="E1065">
        <v>14</v>
      </c>
      <c r="F1065" t="s">
        <v>26</v>
      </c>
      <c r="G1065" t="str">
        <f>VLOOKUP(Table_Query_from_OCE_REP4[[#This Row],[FMPORT]],Table_Query_from_OCE_REP_1[],2,)</f>
        <v>MIAMI, FLORIDA</v>
      </c>
      <c r="H1065" t="s">
        <v>2795</v>
      </c>
      <c r="I1065" t="str">
        <f>VLOOKUP(Table_Query_from_OCE_REP4[[#This Row],[TOPORT]],Table_Query_from_OCE_REP_1[[PCODE]:[PNAME]],2,)</f>
        <v>SANTA CRUZ DE TENERIFE, CANARY ISLANDS</v>
      </c>
      <c r="J1065" t="str">
        <f>_xlfn.CONCAT(Table_Query_from_OCE_REP4[[#This Row],[FMPORT]],"/",Table_Query_from_OCE_REP4[[#This Row],[TOPORT]])</f>
        <v>MIA/TCI</v>
      </c>
      <c r="K1065" t="str">
        <f>_xlfn.CONCAT(Table_Query_from_OCE_REP4[[#This Row],[FM NAME]],"/",Table_Query_from_OCE_REP4[[#This Row],[TO NAME]])</f>
        <v>MIAMI, FLORIDA/SANTA CRUZ DE TENERIFE, CANARY ISLANDS</v>
      </c>
    </row>
    <row r="1066" spans="1:11" x14ac:dyDescent="0.35">
      <c r="A1066" t="s">
        <v>3436</v>
      </c>
      <c r="B1066" t="s">
        <v>3437</v>
      </c>
      <c r="C1066" t="s">
        <v>1009</v>
      </c>
      <c r="D1066" s="17">
        <v>45378</v>
      </c>
      <c r="E1066">
        <v>26</v>
      </c>
      <c r="F1066" t="s">
        <v>26</v>
      </c>
      <c r="G1066" t="str">
        <f>VLOOKUP(Table_Query_from_OCE_REP4[[#This Row],[FMPORT]],Table_Query_from_OCE_REP_1[],2,)</f>
        <v>MIAMI, FLORIDA</v>
      </c>
      <c r="H1066" t="s">
        <v>60</v>
      </c>
      <c r="I1066" t="str">
        <f>VLOOKUP(Table_Query_from_OCE_REP4[[#This Row],[TOPORT]],Table_Query_from_OCE_REP_1[[PCODE]:[PNAME]],2,)</f>
        <v>LONDON (SOUTHAMPTON), UK</v>
      </c>
      <c r="J1066" t="str">
        <f>_xlfn.CONCAT(Table_Query_from_OCE_REP4[[#This Row],[FMPORT]],"/",Table_Query_from_OCE_REP4[[#This Row],[TOPORT]])</f>
        <v>MIA/SOU</v>
      </c>
      <c r="K1066" t="str">
        <f>_xlfn.CONCAT(Table_Query_from_OCE_REP4[[#This Row],[FM NAME]],"/",Table_Query_from_OCE_REP4[[#This Row],[TO NAME]])</f>
        <v>MIAMI, FLORIDA/LONDON (SOUTHAMPTON), UK</v>
      </c>
    </row>
    <row r="1067" spans="1:11" x14ac:dyDescent="0.35">
      <c r="A1067" t="s">
        <v>3438</v>
      </c>
      <c r="B1067" t="s">
        <v>3439</v>
      </c>
      <c r="C1067" t="s">
        <v>1009</v>
      </c>
      <c r="D1067" s="17">
        <v>45378</v>
      </c>
      <c r="E1067">
        <v>37</v>
      </c>
      <c r="F1067" t="s">
        <v>26</v>
      </c>
      <c r="G1067" t="str">
        <f>VLOOKUP(Table_Query_from_OCE_REP4[[#This Row],[FMPORT]],Table_Query_from_OCE_REP_1[],2,)</f>
        <v>MIAMI, FLORIDA</v>
      </c>
      <c r="H1067" t="s">
        <v>60</v>
      </c>
      <c r="I1067" t="str">
        <f>VLOOKUP(Table_Query_from_OCE_REP4[[#This Row],[TOPORT]],Table_Query_from_OCE_REP_1[[PCODE]:[PNAME]],2,)</f>
        <v>LONDON (SOUTHAMPTON), UK</v>
      </c>
      <c r="J1067" t="str">
        <f>_xlfn.CONCAT(Table_Query_from_OCE_REP4[[#This Row],[FMPORT]],"/",Table_Query_from_OCE_REP4[[#This Row],[TOPORT]])</f>
        <v>MIA/SOU</v>
      </c>
      <c r="K1067" t="str">
        <f>_xlfn.CONCAT(Table_Query_from_OCE_REP4[[#This Row],[FM NAME]],"/",Table_Query_from_OCE_REP4[[#This Row],[TO NAME]])</f>
        <v>MIAMI, FLORIDA/LONDON (SOUTHAMPTON), UK</v>
      </c>
    </row>
    <row r="1068" spans="1:11" x14ac:dyDescent="0.35">
      <c r="A1068" t="s">
        <v>3440</v>
      </c>
      <c r="B1068" t="s">
        <v>3441</v>
      </c>
      <c r="C1068" t="s">
        <v>1009</v>
      </c>
      <c r="D1068" s="17">
        <v>45378</v>
      </c>
      <c r="E1068">
        <v>59</v>
      </c>
      <c r="F1068" t="s">
        <v>26</v>
      </c>
      <c r="G1068" t="str">
        <f>VLOOKUP(Table_Query_from_OCE_REP4[[#This Row],[FMPORT]],Table_Query_from_OCE_REP_1[],2,)</f>
        <v>MIAMI, FLORIDA</v>
      </c>
      <c r="H1068" t="s">
        <v>48</v>
      </c>
      <c r="I1068" t="str">
        <f>VLOOKUP(Table_Query_from_OCE_REP4[[#This Row],[TOPORT]],Table_Query_from_OCE_REP_1[[PCODE]:[PNAME]],2,)</f>
        <v>ROME (CIVITAVECCHIA), ITALY</v>
      </c>
      <c r="J1068" t="str">
        <f>_xlfn.CONCAT(Table_Query_from_OCE_REP4[[#This Row],[FMPORT]],"/",Table_Query_from_OCE_REP4[[#This Row],[TOPORT]])</f>
        <v>MIA/CIV</v>
      </c>
      <c r="K1068" t="str">
        <f>_xlfn.CONCAT(Table_Query_from_OCE_REP4[[#This Row],[FM NAME]],"/",Table_Query_from_OCE_REP4[[#This Row],[TO NAME]])</f>
        <v>MIAMI, FLORIDA/ROME (CIVITAVECCHIA), ITALY</v>
      </c>
    </row>
    <row r="1069" spans="1:11" x14ac:dyDescent="0.35">
      <c r="A1069" t="s">
        <v>3442</v>
      </c>
      <c r="B1069" t="s">
        <v>3443</v>
      </c>
      <c r="C1069" t="s">
        <v>1009</v>
      </c>
      <c r="D1069" s="17">
        <v>45392</v>
      </c>
      <c r="E1069">
        <v>12</v>
      </c>
      <c r="F1069" t="s">
        <v>2795</v>
      </c>
      <c r="G1069" t="str">
        <f>VLOOKUP(Table_Query_from_OCE_REP4[[#This Row],[FMPORT]],Table_Query_from_OCE_REP_1[],2,)</f>
        <v>SANTA CRUZ DE TENERIFE, CANARY ISLANDS</v>
      </c>
      <c r="H1069" t="s">
        <v>60</v>
      </c>
      <c r="I1069" t="str">
        <f>VLOOKUP(Table_Query_from_OCE_REP4[[#This Row],[TOPORT]],Table_Query_from_OCE_REP_1[[PCODE]:[PNAME]],2,)</f>
        <v>LONDON (SOUTHAMPTON), UK</v>
      </c>
      <c r="J1069" t="str">
        <f>_xlfn.CONCAT(Table_Query_from_OCE_REP4[[#This Row],[FMPORT]],"/",Table_Query_from_OCE_REP4[[#This Row],[TOPORT]])</f>
        <v>TCI/SOU</v>
      </c>
      <c r="K1069" t="str">
        <f>_xlfn.CONCAT(Table_Query_from_OCE_REP4[[#This Row],[FM NAME]],"/",Table_Query_from_OCE_REP4[[#This Row],[TO NAME]])</f>
        <v>SANTA CRUZ DE TENERIFE, CANARY ISLANDS/LONDON (SOUTHAMPTON), UK</v>
      </c>
    </row>
    <row r="1070" spans="1:11" x14ac:dyDescent="0.35">
      <c r="A1070" t="s">
        <v>3444</v>
      </c>
      <c r="B1070" t="s">
        <v>3445</v>
      </c>
      <c r="C1070" t="s">
        <v>1009</v>
      </c>
      <c r="D1070" s="17">
        <v>45404</v>
      </c>
      <c r="E1070">
        <v>11</v>
      </c>
      <c r="F1070" t="s">
        <v>60</v>
      </c>
      <c r="G1070" t="str">
        <f>VLOOKUP(Table_Query_from_OCE_REP4[[#This Row],[FMPORT]],Table_Query_from_OCE_REP_1[],2,)</f>
        <v>LONDON (SOUTHAMPTON), UK</v>
      </c>
      <c r="H1070" t="s">
        <v>60</v>
      </c>
      <c r="I1070" t="str">
        <f>VLOOKUP(Table_Query_from_OCE_REP4[[#This Row],[TOPORT]],Table_Query_from_OCE_REP_1[[PCODE]:[PNAME]],2,)</f>
        <v>LONDON (SOUTHAMPTON), UK</v>
      </c>
      <c r="J1070" t="str">
        <f>_xlfn.CONCAT(Table_Query_from_OCE_REP4[[#This Row],[FMPORT]],"/",Table_Query_from_OCE_REP4[[#This Row],[TOPORT]])</f>
        <v>SOU/SOU</v>
      </c>
      <c r="K1070" t="str">
        <f>_xlfn.CONCAT(Table_Query_from_OCE_REP4[[#This Row],[FM NAME]],"/",Table_Query_from_OCE_REP4[[#This Row],[TO NAME]])</f>
        <v>LONDON (SOUTHAMPTON), UK/LONDON (SOUTHAMPTON), UK</v>
      </c>
    </row>
    <row r="1071" spans="1:11" x14ac:dyDescent="0.35">
      <c r="A1071" t="s">
        <v>3446</v>
      </c>
      <c r="B1071" t="s">
        <v>3447</v>
      </c>
      <c r="C1071" t="s">
        <v>1009</v>
      </c>
      <c r="D1071" s="17">
        <v>45404</v>
      </c>
      <c r="E1071">
        <v>23</v>
      </c>
      <c r="F1071" t="s">
        <v>60</v>
      </c>
      <c r="G1071" t="str">
        <f>VLOOKUP(Table_Query_from_OCE_REP4[[#This Row],[FMPORT]],Table_Query_from_OCE_REP_1[],2,)</f>
        <v>LONDON (SOUTHAMPTON), UK</v>
      </c>
      <c r="H1071" t="s">
        <v>49</v>
      </c>
      <c r="I1071" t="str">
        <f>VLOOKUP(Table_Query_from_OCE_REP4[[#This Row],[TOPORT]],Table_Query_from_OCE_REP_1[[PCODE]:[PNAME]],2,)</f>
        <v>BARCELONA, SPAIN</v>
      </c>
      <c r="J1071" t="str">
        <f>_xlfn.CONCAT(Table_Query_from_OCE_REP4[[#This Row],[FMPORT]],"/",Table_Query_from_OCE_REP4[[#This Row],[TOPORT]])</f>
        <v>SOU/BCN</v>
      </c>
      <c r="K1071" t="str">
        <f>_xlfn.CONCAT(Table_Query_from_OCE_REP4[[#This Row],[FM NAME]],"/",Table_Query_from_OCE_REP4[[#This Row],[TO NAME]])</f>
        <v>LONDON (SOUTHAMPTON), UK/BARCELONA, SPAIN</v>
      </c>
    </row>
    <row r="1072" spans="1:11" x14ac:dyDescent="0.35">
      <c r="A1072" t="s">
        <v>3448</v>
      </c>
      <c r="B1072" t="s">
        <v>3449</v>
      </c>
      <c r="C1072" t="s">
        <v>1009</v>
      </c>
      <c r="D1072" s="17">
        <v>45404</v>
      </c>
      <c r="E1072">
        <v>33</v>
      </c>
      <c r="F1072" t="s">
        <v>60</v>
      </c>
      <c r="G1072" t="str">
        <f>VLOOKUP(Table_Query_from_OCE_REP4[[#This Row],[FMPORT]],Table_Query_from_OCE_REP_1[],2,)</f>
        <v>LONDON (SOUTHAMPTON), UK</v>
      </c>
      <c r="H1072" t="s">
        <v>48</v>
      </c>
      <c r="I1072" t="str">
        <f>VLOOKUP(Table_Query_from_OCE_REP4[[#This Row],[TOPORT]],Table_Query_from_OCE_REP_1[[PCODE]:[PNAME]],2,)</f>
        <v>ROME (CIVITAVECCHIA), ITALY</v>
      </c>
      <c r="J1072" t="str">
        <f>_xlfn.CONCAT(Table_Query_from_OCE_REP4[[#This Row],[FMPORT]],"/",Table_Query_from_OCE_REP4[[#This Row],[TOPORT]])</f>
        <v>SOU/CIV</v>
      </c>
      <c r="K1072" t="str">
        <f>_xlfn.CONCAT(Table_Query_from_OCE_REP4[[#This Row],[FM NAME]],"/",Table_Query_from_OCE_REP4[[#This Row],[TO NAME]])</f>
        <v>LONDON (SOUTHAMPTON), UK/ROME (CIVITAVECCHIA), ITALY</v>
      </c>
    </row>
    <row r="1073" spans="1:11" x14ac:dyDescent="0.35">
      <c r="A1073" t="s">
        <v>3450</v>
      </c>
      <c r="B1073" t="s">
        <v>3451</v>
      </c>
      <c r="C1073" t="s">
        <v>1009</v>
      </c>
      <c r="D1073" s="17">
        <v>45415</v>
      </c>
      <c r="E1073">
        <v>12</v>
      </c>
      <c r="F1073" t="s">
        <v>60</v>
      </c>
      <c r="G1073" t="str">
        <f>VLOOKUP(Table_Query_from_OCE_REP4[[#This Row],[FMPORT]],Table_Query_from_OCE_REP_1[],2,)</f>
        <v>LONDON (SOUTHAMPTON), UK</v>
      </c>
      <c r="H1073" t="s">
        <v>49</v>
      </c>
      <c r="I1073" t="str">
        <f>VLOOKUP(Table_Query_from_OCE_REP4[[#This Row],[TOPORT]],Table_Query_from_OCE_REP_1[[PCODE]:[PNAME]],2,)</f>
        <v>BARCELONA, SPAIN</v>
      </c>
      <c r="J1073" t="str">
        <f>_xlfn.CONCAT(Table_Query_from_OCE_REP4[[#This Row],[FMPORT]],"/",Table_Query_from_OCE_REP4[[#This Row],[TOPORT]])</f>
        <v>SOU/BCN</v>
      </c>
      <c r="K1073" t="str">
        <f>_xlfn.CONCAT(Table_Query_from_OCE_REP4[[#This Row],[FM NAME]],"/",Table_Query_from_OCE_REP4[[#This Row],[TO NAME]])</f>
        <v>LONDON (SOUTHAMPTON), UK/BARCELONA, SPAIN</v>
      </c>
    </row>
    <row r="1074" spans="1:11" x14ac:dyDescent="0.35">
      <c r="A1074" t="s">
        <v>3452</v>
      </c>
      <c r="B1074" t="s">
        <v>3453</v>
      </c>
      <c r="C1074" t="s">
        <v>1009</v>
      </c>
      <c r="D1074" s="17">
        <v>45415</v>
      </c>
      <c r="E1074">
        <v>22</v>
      </c>
      <c r="F1074" t="s">
        <v>60</v>
      </c>
      <c r="G1074" t="str">
        <f>VLOOKUP(Table_Query_from_OCE_REP4[[#This Row],[FMPORT]],Table_Query_from_OCE_REP_1[],2,)</f>
        <v>LONDON (SOUTHAMPTON), UK</v>
      </c>
      <c r="H1074" t="s">
        <v>48</v>
      </c>
      <c r="I1074" t="str">
        <f>VLOOKUP(Table_Query_from_OCE_REP4[[#This Row],[TOPORT]],Table_Query_from_OCE_REP_1[[PCODE]:[PNAME]],2,)</f>
        <v>ROME (CIVITAVECCHIA), ITALY</v>
      </c>
      <c r="J1074" t="str">
        <f>_xlfn.CONCAT(Table_Query_from_OCE_REP4[[#This Row],[FMPORT]],"/",Table_Query_from_OCE_REP4[[#This Row],[TOPORT]])</f>
        <v>SOU/CIV</v>
      </c>
      <c r="K1074" t="str">
        <f>_xlfn.CONCAT(Table_Query_from_OCE_REP4[[#This Row],[FM NAME]],"/",Table_Query_from_OCE_REP4[[#This Row],[TO NAME]])</f>
        <v>LONDON (SOUTHAMPTON), UK/ROME (CIVITAVECCHIA), ITALY</v>
      </c>
    </row>
    <row r="1075" spans="1:11" x14ac:dyDescent="0.35">
      <c r="A1075" t="s">
        <v>3454</v>
      </c>
      <c r="B1075" t="s">
        <v>3455</v>
      </c>
      <c r="C1075" t="s">
        <v>1009</v>
      </c>
      <c r="D1075" s="17">
        <v>45427</v>
      </c>
      <c r="E1075">
        <v>10</v>
      </c>
      <c r="F1075" t="s">
        <v>49</v>
      </c>
      <c r="G1075" t="str">
        <f>VLOOKUP(Table_Query_from_OCE_REP4[[#This Row],[FMPORT]],Table_Query_from_OCE_REP_1[],2,)</f>
        <v>BARCELONA, SPAIN</v>
      </c>
      <c r="H1075" t="s">
        <v>48</v>
      </c>
      <c r="I1075" t="str">
        <f>VLOOKUP(Table_Query_from_OCE_REP4[[#This Row],[TOPORT]],Table_Query_from_OCE_REP_1[[PCODE]:[PNAME]],2,)</f>
        <v>ROME (CIVITAVECCHIA), ITALY</v>
      </c>
      <c r="J1075" t="str">
        <f>_xlfn.CONCAT(Table_Query_from_OCE_REP4[[#This Row],[FMPORT]],"/",Table_Query_from_OCE_REP4[[#This Row],[TOPORT]])</f>
        <v>BCN/CIV</v>
      </c>
      <c r="K1075" t="str">
        <f>_xlfn.CONCAT(Table_Query_from_OCE_REP4[[#This Row],[FM NAME]],"/",Table_Query_from_OCE_REP4[[#This Row],[TO NAME]])</f>
        <v>BARCELONA, SPAIN/ROME (CIVITAVECCHIA), ITALY</v>
      </c>
    </row>
    <row r="1076" spans="1:11" x14ac:dyDescent="0.35">
      <c r="A1076" t="s">
        <v>3456</v>
      </c>
      <c r="B1076" t="s">
        <v>3457</v>
      </c>
      <c r="C1076" t="s">
        <v>1009</v>
      </c>
      <c r="D1076" s="17">
        <v>45437</v>
      </c>
      <c r="E1076">
        <v>10</v>
      </c>
      <c r="F1076" t="s">
        <v>48</v>
      </c>
      <c r="G1076" t="str">
        <f>VLOOKUP(Table_Query_from_OCE_REP4[[#This Row],[FMPORT]],Table_Query_from_OCE_REP_1[],2,)</f>
        <v>ROME (CIVITAVECCHIA), ITALY</v>
      </c>
      <c r="H1076" t="s">
        <v>2764</v>
      </c>
      <c r="I1076" t="str">
        <f>VLOOKUP(Table_Query_from_OCE_REP4[[#This Row],[TOPORT]],Table_Query_from_OCE_REP_1[[PCODE]:[PNAME]],2,)</f>
        <v>SEVILLE, SPAIN</v>
      </c>
      <c r="J1076" t="str">
        <f>_xlfn.CONCAT(Table_Query_from_OCE_REP4[[#This Row],[FMPORT]],"/",Table_Query_from_OCE_REP4[[#This Row],[TOPORT]])</f>
        <v>CIV/SVL</v>
      </c>
      <c r="K1076" t="str">
        <f>_xlfn.CONCAT(Table_Query_from_OCE_REP4[[#This Row],[FM NAME]],"/",Table_Query_from_OCE_REP4[[#This Row],[TO NAME]])</f>
        <v>ROME (CIVITAVECCHIA), ITALY/SEVILLE, SPAIN</v>
      </c>
    </row>
    <row r="1077" spans="1:11" x14ac:dyDescent="0.35">
      <c r="A1077" t="s">
        <v>3458</v>
      </c>
      <c r="B1077" t="s">
        <v>3459</v>
      </c>
      <c r="C1077" t="s">
        <v>1009</v>
      </c>
      <c r="D1077" s="17">
        <v>45437</v>
      </c>
      <c r="E1077">
        <v>20</v>
      </c>
      <c r="F1077" t="s">
        <v>48</v>
      </c>
      <c r="G1077" t="str">
        <f>VLOOKUP(Table_Query_from_OCE_REP4[[#This Row],[FMPORT]],Table_Query_from_OCE_REP_1[],2,)</f>
        <v>ROME (CIVITAVECCHIA), ITALY</v>
      </c>
      <c r="H1077" t="s">
        <v>72</v>
      </c>
      <c r="I1077" t="str">
        <f>VLOOKUP(Table_Query_from_OCE_REP4[[#This Row],[TOPORT]],Table_Query_from_OCE_REP_1[[PCODE]:[PNAME]],2,)</f>
        <v>DUBLIN, IRELAND</v>
      </c>
      <c r="J1077" t="str">
        <f>_xlfn.CONCAT(Table_Query_from_OCE_REP4[[#This Row],[FMPORT]],"/",Table_Query_from_OCE_REP4[[#This Row],[TOPORT]])</f>
        <v>CIV/DUB</v>
      </c>
      <c r="K1077" t="str">
        <f>_xlfn.CONCAT(Table_Query_from_OCE_REP4[[#This Row],[FM NAME]],"/",Table_Query_from_OCE_REP4[[#This Row],[TO NAME]])</f>
        <v>ROME (CIVITAVECCHIA), ITALY/DUBLIN, IRELAND</v>
      </c>
    </row>
    <row r="1078" spans="1:11" x14ac:dyDescent="0.35">
      <c r="A1078" t="s">
        <v>3460</v>
      </c>
      <c r="B1078" t="s">
        <v>3461</v>
      </c>
      <c r="C1078" t="s">
        <v>1009</v>
      </c>
      <c r="D1078" s="17">
        <v>45437</v>
      </c>
      <c r="E1078">
        <v>31</v>
      </c>
      <c r="F1078" t="s">
        <v>48</v>
      </c>
      <c r="G1078" t="str">
        <f>VLOOKUP(Table_Query_from_OCE_REP4[[#This Row],[FMPORT]],Table_Query_from_OCE_REP_1[],2,)</f>
        <v>ROME (CIVITAVECCHIA), ITALY</v>
      </c>
      <c r="H1078" t="s">
        <v>56</v>
      </c>
      <c r="I1078" t="str">
        <f>VLOOKUP(Table_Query_from_OCE_REP4[[#This Row],[TOPORT]],Table_Query_from_OCE_REP_1[[PCODE]:[PNAME]],2,)</f>
        <v>COPENHAGEN, DENMARK</v>
      </c>
      <c r="J1078" t="str">
        <f>_xlfn.CONCAT(Table_Query_from_OCE_REP4[[#This Row],[FMPORT]],"/",Table_Query_from_OCE_REP4[[#This Row],[TOPORT]])</f>
        <v>CIV/CPH</v>
      </c>
      <c r="K1078" t="str">
        <f>_xlfn.CONCAT(Table_Query_from_OCE_REP4[[#This Row],[FM NAME]],"/",Table_Query_from_OCE_REP4[[#This Row],[TO NAME]])</f>
        <v>ROME (CIVITAVECCHIA), ITALY/COPENHAGEN, DENMARK</v>
      </c>
    </row>
    <row r="1079" spans="1:11" x14ac:dyDescent="0.35">
      <c r="A1079" t="s">
        <v>3462</v>
      </c>
      <c r="B1079" t="s">
        <v>3463</v>
      </c>
      <c r="C1079" t="s">
        <v>1009</v>
      </c>
      <c r="D1079" s="17">
        <v>45437</v>
      </c>
      <c r="E1079">
        <v>43</v>
      </c>
      <c r="F1079" t="s">
        <v>48</v>
      </c>
      <c r="G1079" t="str">
        <f>VLOOKUP(Table_Query_from_OCE_REP4[[#This Row],[FMPORT]],Table_Query_from_OCE_REP_1[],2,)</f>
        <v>ROME (CIVITAVECCHIA), ITALY</v>
      </c>
      <c r="H1079" t="s">
        <v>62</v>
      </c>
      <c r="I1079" t="str">
        <f>VLOOKUP(Table_Query_from_OCE_REP4[[#This Row],[TOPORT]],Table_Query_from_OCE_REP_1[[PCODE]:[PNAME]],2,)</f>
        <v>REYKJAVIK, ICELAND</v>
      </c>
      <c r="J1079" t="str">
        <f>_xlfn.CONCAT(Table_Query_from_OCE_REP4[[#This Row],[FMPORT]],"/",Table_Query_from_OCE_REP4[[#This Row],[TOPORT]])</f>
        <v>CIV/REK</v>
      </c>
      <c r="K1079" t="str">
        <f>_xlfn.CONCAT(Table_Query_from_OCE_REP4[[#This Row],[FM NAME]],"/",Table_Query_from_OCE_REP4[[#This Row],[TO NAME]])</f>
        <v>ROME (CIVITAVECCHIA), ITALY/REYKJAVIK, ICELAND</v>
      </c>
    </row>
    <row r="1080" spans="1:11" x14ac:dyDescent="0.35">
      <c r="A1080" t="s">
        <v>3464</v>
      </c>
      <c r="B1080" t="s">
        <v>3465</v>
      </c>
      <c r="C1080" t="s">
        <v>1009</v>
      </c>
      <c r="D1080" s="17">
        <v>45447</v>
      </c>
      <c r="E1080">
        <v>10</v>
      </c>
      <c r="F1080" t="s">
        <v>2764</v>
      </c>
      <c r="G1080" t="str">
        <f>VLOOKUP(Table_Query_from_OCE_REP4[[#This Row],[FMPORT]],Table_Query_from_OCE_REP_1[],2,)</f>
        <v>SEVILLE, SPAIN</v>
      </c>
      <c r="H1080" t="s">
        <v>72</v>
      </c>
      <c r="I1080" t="str">
        <f>VLOOKUP(Table_Query_from_OCE_REP4[[#This Row],[TOPORT]],Table_Query_from_OCE_REP_1[[PCODE]:[PNAME]],2,)</f>
        <v>DUBLIN, IRELAND</v>
      </c>
      <c r="J1080" t="str">
        <f>_xlfn.CONCAT(Table_Query_from_OCE_REP4[[#This Row],[FMPORT]],"/",Table_Query_from_OCE_REP4[[#This Row],[TOPORT]])</f>
        <v>SVL/DUB</v>
      </c>
      <c r="K1080" t="str">
        <f>_xlfn.CONCAT(Table_Query_from_OCE_REP4[[#This Row],[FM NAME]],"/",Table_Query_from_OCE_REP4[[#This Row],[TO NAME]])</f>
        <v>SEVILLE, SPAIN/DUBLIN, IRELAND</v>
      </c>
    </row>
    <row r="1081" spans="1:11" x14ac:dyDescent="0.35">
      <c r="A1081" t="s">
        <v>3466</v>
      </c>
      <c r="B1081" t="s">
        <v>3467</v>
      </c>
      <c r="C1081" t="s">
        <v>1009</v>
      </c>
      <c r="D1081" s="17">
        <v>45457</v>
      </c>
      <c r="E1081">
        <v>11</v>
      </c>
      <c r="F1081" t="s">
        <v>72</v>
      </c>
      <c r="G1081" t="str">
        <f>VLOOKUP(Table_Query_from_OCE_REP4[[#This Row],[FMPORT]],Table_Query_from_OCE_REP_1[],2,)</f>
        <v>DUBLIN, IRELAND</v>
      </c>
      <c r="H1081" t="s">
        <v>56</v>
      </c>
      <c r="I1081" t="str">
        <f>VLOOKUP(Table_Query_from_OCE_REP4[[#This Row],[TOPORT]],Table_Query_from_OCE_REP_1[[PCODE]:[PNAME]],2,)</f>
        <v>COPENHAGEN, DENMARK</v>
      </c>
      <c r="J1081" t="str">
        <f>_xlfn.CONCAT(Table_Query_from_OCE_REP4[[#This Row],[FMPORT]],"/",Table_Query_from_OCE_REP4[[#This Row],[TOPORT]])</f>
        <v>DUB/CPH</v>
      </c>
      <c r="K1081" t="str">
        <f>_xlfn.CONCAT(Table_Query_from_OCE_REP4[[#This Row],[FM NAME]],"/",Table_Query_from_OCE_REP4[[#This Row],[TO NAME]])</f>
        <v>DUBLIN, IRELAND/COPENHAGEN, DENMARK</v>
      </c>
    </row>
    <row r="1082" spans="1:11" x14ac:dyDescent="0.35">
      <c r="A1082" t="s">
        <v>3468</v>
      </c>
      <c r="B1082" t="s">
        <v>3469</v>
      </c>
      <c r="C1082" t="s">
        <v>1009</v>
      </c>
      <c r="D1082" s="17">
        <v>45457</v>
      </c>
      <c r="E1082">
        <v>23</v>
      </c>
      <c r="F1082" t="s">
        <v>72</v>
      </c>
      <c r="G1082" t="str">
        <f>VLOOKUP(Table_Query_from_OCE_REP4[[#This Row],[FMPORT]],Table_Query_from_OCE_REP_1[],2,)</f>
        <v>DUBLIN, IRELAND</v>
      </c>
      <c r="H1082" t="s">
        <v>62</v>
      </c>
      <c r="I1082" t="str">
        <f>VLOOKUP(Table_Query_from_OCE_REP4[[#This Row],[TOPORT]],Table_Query_from_OCE_REP_1[[PCODE]:[PNAME]],2,)</f>
        <v>REYKJAVIK, ICELAND</v>
      </c>
      <c r="J1082" t="str">
        <f>_xlfn.CONCAT(Table_Query_from_OCE_REP4[[#This Row],[FMPORT]],"/",Table_Query_from_OCE_REP4[[#This Row],[TOPORT]])</f>
        <v>DUB/REK</v>
      </c>
      <c r="K1082" t="str">
        <f>_xlfn.CONCAT(Table_Query_from_OCE_REP4[[#This Row],[FM NAME]],"/",Table_Query_from_OCE_REP4[[#This Row],[TO NAME]])</f>
        <v>DUBLIN, IRELAND/REYKJAVIK, ICELAND</v>
      </c>
    </row>
    <row r="1083" spans="1:11" x14ac:dyDescent="0.35">
      <c r="A1083" t="s">
        <v>3470</v>
      </c>
      <c r="B1083" t="s">
        <v>3471</v>
      </c>
      <c r="C1083" t="s">
        <v>1009</v>
      </c>
      <c r="D1083" s="17">
        <v>45468</v>
      </c>
      <c r="E1083">
        <v>12</v>
      </c>
      <c r="F1083" t="s">
        <v>56</v>
      </c>
      <c r="G1083" t="str">
        <f>VLOOKUP(Table_Query_from_OCE_REP4[[#This Row],[FMPORT]],Table_Query_from_OCE_REP_1[],2,)</f>
        <v>COPENHAGEN, DENMARK</v>
      </c>
      <c r="H1083" t="s">
        <v>62</v>
      </c>
      <c r="I1083" t="str">
        <f>VLOOKUP(Table_Query_from_OCE_REP4[[#This Row],[TOPORT]],Table_Query_from_OCE_REP_1[[PCODE]:[PNAME]],2,)</f>
        <v>REYKJAVIK, ICELAND</v>
      </c>
      <c r="J1083" t="str">
        <f>_xlfn.CONCAT(Table_Query_from_OCE_REP4[[#This Row],[FMPORT]],"/",Table_Query_from_OCE_REP4[[#This Row],[TOPORT]])</f>
        <v>CPH/REK</v>
      </c>
      <c r="K1083" t="str">
        <f>_xlfn.CONCAT(Table_Query_from_OCE_REP4[[#This Row],[FM NAME]],"/",Table_Query_from_OCE_REP4[[#This Row],[TO NAME]])</f>
        <v>COPENHAGEN, DENMARK/REYKJAVIK, ICELAND</v>
      </c>
    </row>
    <row r="1084" spans="1:11" x14ac:dyDescent="0.35">
      <c r="A1084" t="s">
        <v>3472</v>
      </c>
      <c r="B1084" t="s">
        <v>3473</v>
      </c>
      <c r="C1084" t="s">
        <v>1009</v>
      </c>
      <c r="D1084" s="17">
        <v>45480</v>
      </c>
      <c r="E1084">
        <v>10</v>
      </c>
      <c r="F1084" t="s">
        <v>62</v>
      </c>
      <c r="G1084" t="str">
        <f>VLOOKUP(Table_Query_from_OCE_REP4[[#This Row],[FMPORT]],Table_Query_from_OCE_REP_1[],2,)</f>
        <v>REYKJAVIK, ICELAND</v>
      </c>
      <c r="H1084" t="s">
        <v>62</v>
      </c>
      <c r="I1084" t="str">
        <f>VLOOKUP(Table_Query_from_OCE_REP4[[#This Row],[TOPORT]],Table_Query_from_OCE_REP_1[[PCODE]:[PNAME]],2,)</f>
        <v>REYKJAVIK, ICELAND</v>
      </c>
      <c r="J1084" t="str">
        <f>_xlfn.CONCAT(Table_Query_from_OCE_REP4[[#This Row],[FMPORT]],"/",Table_Query_from_OCE_REP4[[#This Row],[TOPORT]])</f>
        <v>REK/REK</v>
      </c>
      <c r="K1084" t="str">
        <f>_xlfn.CONCAT(Table_Query_from_OCE_REP4[[#This Row],[FM NAME]],"/",Table_Query_from_OCE_REP4[[#This Row],[TO NAME]])</f>
        <v>REYKJAVIK, ICELAND/REYKJAVIK, ICELAND</v>
      </c>
    </row>
    <row r="1085" spans="1:11" x14ac:dyDescent="0.35">
      <c r="A1085" t="s">
        <v>3474</v>
      </c>
      <c r="B1085" t="s">
        <v>3475</v>
      </c>
      <c r="C1085" t="s">
        <v>1009</v>
      </c>
      <c r="D1085" s="17">
        <v>45490</v>
      </c>
      <c r="E1085">
        <v>14</v>
      </c>
      <c r="F1085" t="s">
        <v>62</v>
      </c>
      <c r="G1085" t="str">
        <f>VLOOKUP(Table_Query_from_OCE_REP4[[#This Row],[FMPORT]],Table_Query_from_OCE_REP_1[],2,)</f>
        <v>REYKJAVIK, ICELAND</v>
      </c>
      <c r="H1085" t="s">
        <v>1809</v>
      </c>
      <c r="I1085" t="str">
        <f>VLOOKUP(Table_Query_from_OCE_REP4[[#This Row],[TOPORT]],Table_Query_from_OCE_REP_1[[PCODE]:[PNAME]],2,)</f>
        <v>HAMBURG, GERMANY</v>
      </c>
      <c r="J1085" t="str">
        <f>_xlfn.CONCAT(Table_Query_from_OCE_REP4[[#This Row],[FMPORT]],"/",Table_Query_from_OCE_REP4[[#This Row],[TOPORT]])</f>
        <v>REK/HAM</v>
      </c>
      <c r="K1085" t="str">
        <f>_xlfn.CONCAT(Table_Query_from_OCE_REP4[[#This Row],[FM NAME]],"/",Table_Query_from_OCE_REP4[[#This Row],[TO NAME]])</f>
        <v>REYKJAVIK, ICELAND/HAMBURG, GERMANY</v>
      </c>
    </row>
    <row r="1086" spans="1:11" x14ac:dyDescent="0.35">
      <c r="A1086" t="s">
        <v>3476</v>
      </c>
      <c r="B1086" t="s">
        <v>3477</v>
      </c>
      <c r="C1086" t="s">
        <v>1009</v>
      </c>
      <c r="D1086" s="17">
        <v>45490</v>
      </c>
      <c r="E1086">
        <v>24</v>
      </c>
      <c r="F1086" t="s">
        <v>62</v>
      </c>
      <c r="G1086" t="str">
        <f>VLOOKUP(Table_Query_from_OCE_REP4[[#This Row],[FMPORT]],Table_Query_from_OCE_REP_1[],2,)</f>
        <v>REYKJAVIK, ICELAND</v>
      </c>
      <c r="H1086" t="s">
        <v>73</v>
      </c>
      <c r="I1086" t="str">
        <f>VLOOKUP(Table_Query_from_OCE_REP4[[#This Row],[TOPORT]],Table_Query_from_OCE_REP_1[[PCODE]:[PNAME]],2,)</f>
        <v>OSLO, NORWAY</v>
      </c>
      <c r="J1086" t="str">
        <f>_xlfn.CONCAT(Table_Query_from_OCE_REP4[[#This Row],[FMPORT]],"/",Table_Query_from_OCE_REP4[[#This Row],[TOPORT]])</f>
        <v>REK/OSL</v>
      </c>
      <c r="K1086" t="str">
        <f>_xlfn.CONCAT(Table_Query_from_OCE_REP4[[#This Row],[FM NAME]],"/",Table_Query_from_OCE_REP4[[#This Row],[TO NAME]])</f>
        <v>REYKJAVIK, ICELAND/OSLO, NORWAY</v>
      </c>
    </row>
    <row r="1087" spans="1:11" x14ac:dyDescent="0.35">
      <c r="A1087" t="s">
        <v>3478</v>
      </c>
      <c r="B1087" t="s">
        <v>3479</v>
      </c>
      <c r="C1087" t="s">
        <v>1009</v>
      </c>
      <c r="D1087" s="17">
        <v>45504</v>
      </c>
      <c r="E1087">
        <v>10</v>
      </c>
      <c r="F1087" t="s">
        <v>1809</v>
      </c>
      <c r="G1087" t="str">
        <f>VLOOKUP(Table_Query_from_OCE_REP4[[#This Row],[FMPORT]],Table_Query_from_OCE_REP_1[],2,)</f>
        <v>HAMBURG, GERMANY</v>
      </c>
      <c r="H1087" t="s">
        <v>73</v>
      </c>
      <c r="I1087" t="str">
        <f>VLOOKUP(Table_Query_from_OCE_REP4[[#This Row],[TOPORT]],Table_Query_from_OCE_REP_1[[PCODE]:[PNAME]],2,)</f>
        <v>OSLO, NORWAY</v>
      </c>
      <c r="J1087" t="str">
        <f>_xlfn.CONCAT(Table_Query_from_OCE_REP4[[#This Row],[FMPORT]],"/",Table_Query_from_OCE_REP4[[#This Row],[TOPORT]])</f>
        <v>HAM/OSL</v>
      </c>
      <c r="K1087" t="str">
        <f>_xlfn.CONCAT(Table_Query_from_OCE_REP4[[#This Row],[FM NAME]],"/",Table_Query_from_OCE_REP4[[#This Row],[TO NAME]])</f>
        <v>HAMBURG, GERMANY/OSLO, NORWAY</v>
      </c>
    </row>
    <row r="1088" spans="1:11" x14ac:dyDescent="0.35">
      <c r="A1088" t="s">
        <v>3480</v>
      </c>
      <c r="B1088" t="s">
        <v>3481</v>
      </c>
      <c r="C1088" t="s">
        <v>1009</v>
      </c>
      <c r="D1088" s="17">
        <v>45514</v>
      </c>
      <c r="E1088">
        <v>18</v>
      </c>
      <c r="F1088" t="s">
        <v>73</v>
      </c>
      <c r="G1088" t="str">
        <f>VLOOKUP(Table_Query_from_OCE_REP4[[#This Row],[FMPORT]],Table_Query_from_OCE_REP_1[],2,)</f>
        <v>OSLO, NORWAY</v>
      </c>
      <c r="H1088" t="s">
        <v>60</v>
      </c>
      <c r="I1088" t="str">
        <f>VLOOKUP(Table_Query_from_OCE_REP4[[#This Row],[TOPORT]],Table_Query_from_OCE_REP_1[[PCODE]:[PNAME]],2,)</f>
        <v>LONDON (SOUTHAMPTON), UK</v>
      </c>
      <c r="J1088" t="str">
        <f>_xlfn.CONCAT(Table_Query_from_OCE_REP4[[#This Row],[FMPORT]],"/",Table_Query_from_OCE_REP4[[#This Row],[TOPORT]])</f>
        <v>OSL/SOU</v>
      </c>
      <c r="K1088" t="str">
        <f>_xlfn.CONCAT(Table_Query_from_OCE_REP4[[#This Row],[FM NAME]],"/",Table_Query_from_OCE_REP4[[#This Row],[TO NAME]])</f>
        <v>OSLO, NORWAY/LONDON (SOUTHAMPTON), UK</v>
      </c>
    </row>
    <row r="1089" spans="1:11" x14ac:dyDescent="0.35">
      <c r="A1089" t="s">
        <v>3482</v>
      </c>
      <c r="B1089" t="s">
        <v>3483</v>
      </c>
      <c r="C1089" t="s">
        <v>1009</v>
      </c>
      <c r="D1089" s="17">
        <v>45514</v>
      </c>
      <c r="E1089">
        <v>30</v>
      </c>
      <c r="F1089" t="s">
        <v>73</v>
      </c>
      <c r="G1089" t="str">
        <f>VLOOKUP(Table_Query_from_OCE_REP4[[#This Row],[FMPORT]],Table_Query_from_OCE_REP_1[],2,)</f>
        <v>OSLO, NORWAY</v>
      </c>
      <c r="H1089" t="s">
        <v>57</v>
      </c>
      <c r="I1089" t="str">
        <f>VLOOKUP(Table_Query_from_OCE_REP4[[#This Row],[TOPORT]],Table_Query_from_OCE_REP_1[[PCODE]:[PNAME]],2,)</f>
        <v>STOCKHOLM, SWEDEN</v>
      </c>
      <c r="J1089" t="str">
        <f>_xlfn.CONCAT(Table_Query_from_OCE_REP4[[#This Row],[FMPORT]],"/",Table_Query_from_OCE_REP4[[#This Row],[TOPORT]])</f>
        <v>OSL/STO</v>
      </c>
      <c r="K1089" t="str">
        <f>_xlfn.CONCAT(Table_Query_from_OCE_REP4[[#This Row],[FM NAME]],"/",Table_Query_from_OCE_REP4[[#This Row],[TO NAME]])</f>
        <v>OSLO, NORWAY/STOCKHOLM, SWEDEN</v>
      </c>
    </row>
    <row r="1090" spans="1:11" x14ac:dyDescent="0.35">
      <c r="A1090" t="s">
        <v>3484</v>
      </c>
      <c r="B1090" t="s">
        <v>3485</v>
      </c>
      <c r="C1090" t="s">
        <v>1009</v>
      </c>
      <c r="D1090" s="17">
        <v>45532</v>
      </c>
      <c r="E1090">
        <v>12</v>
      </c>
      <c r="F1090" t="s">
        <v>60</v>
      </c>
      <c r="G1090" t="str">
        <f>VLOOKUP(Table_Query_from_OCE_REP4[[#This Row],[FMPORT]],Table_Query_from_OCE_REP_1[],2,)</f>
        <v>LONDON (SOUTHAMPTON), UK</v>
      </c>
      <c r="H1090" t="s">
        <v>57</v>
      </c>
      <c r="I1090" t="str">
        <f>VLOOKUP(Table_Query_from_OCE_REP4[[#This Row],[TOPORT]],Table_Query_from_OCE_REP_1[[PCODE]:[PNAME]],2,)</f>
        <v>STOCKHOLM, SWEDEN</v>
      </c>
      <c r="J1090" t="str">
        <f>_xlfn.CONCAT(Table_Query_from_OCE_REP4[[#This Row],[FMPORT]],"/",Table_Query_from_OCE_REP4[[#This Row],[TOPORT]])</f>
        <v>SOU/STO</v>
      </c>
      <c r="K1090" t="str">
        <f>_xlfn.CONCAT(Table_Query_from_OCE_REP4[[#This Row],[FM NAME]],"/",Table_Query_from_OCE_REP4[[#This Row],[TO NAME]])</f>
        <v>LONDON (SOUTHAMPTON), UK/STOCKHOLM, SWEDEN</v>
      </c>
    </row>
    <row r="1091" spans="1:11" x14ac:dyDescent="0.35">
      <c r="A1091" t="s">
        <v>3486</v>
      </c>
      <c r="B1091" t="s">
        <v>3487</v>
      </c>
      <c r="C1091" t="s">
        <v>1009</v>
      </c>
      <c r="D1091" s="17">
        <v>45544</v>
      </c>
      <c r="E1091">
        <v>10</v>
      </c>
      <c r="F1091" t="s">
        <v>57</v>
      </c>
      <c r="G1091" t="str">
        <f>VLOOKUP(Table_Query_from_OCE_REP4[[#This Row],[FMPORT]],Table_Query_from_OCE_REP_1[],2,)</f>
        <v>STOCKHOLM, SWEDEN</v>
      </c>
      <c r="H1091" t="s">
        <v>56</v>
      </c>
      <c r="I1091" t="str">
        <f>VLOOKUP(Table_Query_from_OCE_REP4[[#This Row],[TOPORT]],Table_Query_from_OCE_REP_1[[PCODE]:[PNAME]],2,)</f>
        <v>COPENHAGEN, DENMARK</v>
      </c>
      <c r="J1091" t="str">
        <f>_xlfn.CONCAT(Table_Query_from_OCE_REP4[[#This Row],[FMPORT]],"/",Table_Query_from_OCE_REP4[[#This Row],[TOPORT]])</f>
        <v>STO/CPH</v>
      </c>
      <c r="K1091" t="str">
        <f>_xlfn.CONCAT(Table_Query_from_OCE_REP4[[#This Row],[FM NAME]],"/",Table_Query_from_OCE_REP4[[#This Row],[TO NAME]])</f>
        <v>STOCKHOLM, SWEDEN/COPENHAGEN, DENMARK</v>
      </c>
    </row>
    <row r="1092" spans="1:11" x14ac:dyDescent="0.35">
      <c r="A1092" t="s">
        <v>3488</v>
      </c>
      <c r="B1092" t="s">
        <v>3489</v>
      </c>
      <c r="C1092" t="s">
        <v>1009</v>
      </c>
      <c r="D1092" s="17">
        <v>45554</v>
      </c>
      <c r="E1092">
        <v>7</v>
      </c>
      <c r="F1092" t="s">
        <v>56</v>
      </c>
      <c r="G1092" t="str">
        <f>VLOOKUP(Table_Query_from_OCE_REP4[[#This Row],[FMPORT]],Table_Query_from_OCE_REP_1[],2,)</f>
        <v>COPENHAGEN, DENMARK</v>
      </c>
      <c r="H1092" t="s">
        <v>57</v>
      </c>
      <c r="I1092" t="str">
        <f>VLOOKUP(Table_Query_from_OCE_REP4[[#This Row],[TOPORT]],Table_Query_from_OCE_REP_1[[PCODE]:[PNAME]],2,)</f>
        <v>STOCKHOLM, SWEDEN</v>
      </c>
      <c r="J1092" t="str">
        <f>_xlfn.CONCAT(Table_Query_from_OCE_REP4[[#This Row],[FMPORT]],"/",Table_Query_from_OCE_REP4[[#This Row],[TOPORT]])</f>
        <v>CPH/STO</v>
      </c>
      <c r="K1092" t="str">
        <f>_xlfn.CONCAT(Table_Query_from_OCE_REP4[[#This Row],[FM NAME]],"/",Table_Query_from_OCE_REP4[[#This Row],[TO NAME]])</f>
        <v>COPENHAGEN, DENMARK/STOCKHOLM, SWEDEN</v>
      </c>
    </row>
    <row r="1093" spans="1:11" x14ac:dyDescent="0.35">
      <c r="A1093" t="s">
        <v>3490</v>
      </c>
      <c r="B1093" t="s">
        <v>3491</v>
      </c>
      <c r="C1093" t="s">
        <v>1009</v>
      </c>
      <c r="D1093" s="17">
        <v>45561</v>
      </c>
      <c r="E1093">
        <v>10</v>
      </c>
      <c r="F1093" t="s">
        <v>57</v>
      </c>
      <c r="G1093" t="str">
        <f>VLOOKUP(Table_Query_from_OCE_REP4[[#This Row],[FMPORT]],Table_Query_from_OCE_REP_1[],2,)</f>
        <v>STOCKHOLM, SWEDEN</v>
      </c>
      <c r="H1093" t="s">
        <v>56</v>
      </c>
      <c r="I1093" t="str">
        <f>VLOOKUP(Table_Query_from_OCE_REP4[[#This Row],[TOPORT]],Table_Query_from_OCE_REP_1[[PCODE]:[PNAME]],2,)</f>
        <v>COPENHAGEN, DENMARK</v>
      </c>
      <c r="J1093" t="str">
        <f>_xlfn.CONCAT(Table_Query_from_OCE_REP4[[#This Row],[FMPORT]],"/",Table_Query_from_OCE_REP4[[#This Row],[TOPORT]])</f>
        <v>STO/CPH</v>
      </c>
      <c r="K1093" t="str">
        <f>_xlfn.CONCAT(Table_Query_from_OCE_REP4[[#This Row],[FM NAME]],"/",Table_Query_from_OCE_REP4[[#This Row],[TO NAME]])</f>
        <v>STOCKHOLM, SWEDEN/COPENHAGEN, DENMARK</v>
      </c>
    </row>
    <row r="1094" spans="1:11" x14ac:dyDescent="0.35">
      <c r="A1094" t="s">
        <v>3492</v>
      </c>
      <c r="B1094" t="s">
        <v>3493</v>
      </c>
      <c r="C1094" t="s">
        <v>1009</v>
      </c>
      <c r="D1094" s="17">
        <v>45561</v>
      </c>
      <c r="E1094">
        <v>22</v>
      </c>
      <c r="F1094" t="s">
        <v>57</v>
      </c>
      <c r="G1094" t="str">
        <f>VLOOKUP(Table_Query_from_OCE_REP4[[#This Row],[FMPORT]],Table_Query_from_OCE_REP_1[],2,)</f>
        <v>STOCKHOLM, SWEDEN</v>
      </c>
      <c r="H1094" t="s">
        <v>75</v>
      </c>
      <c r="I1094" t="str">
        <f>VLOOKUP(Table_Query_from_OCE_REP4[[#This Row],[TOPORT]],Table_Query_from_OCE_REP_1[[PCODE]:[PNAME]],2,)</f>
        <v>AMSTERDAM, NETHERLANDS</v>
      </c>
      <c r="J1094" t="str">
        <f>_xlfn.CONCAT(Table_Query_from_OCE_REP4[[#This Row],[FMPORT]],"/",Table_Query_from_OCE_REP4[[#This Row],[TOPORT]])</f>
        <v>STO/AMS</v>
      </c>
      <c r="K1094" t="str">
        <f>_xlfn.CONCAT(Table_Query_from_OCE_REP4[[#This Row],[FM NAME]],"/",Table_Query_from_OCE_REP4[[#This Row],[TO NAME]])</f>
        <v>STOCKHOLM, SWEDEN/AMSTERDAM, NETHERLANDS</v>
      </c>
    </row>
    <row r="1095" spans="1:11" x14ac:dyDescent="0.35">
      <c r="A1095" t="s">
        <v>3494</v>
      </c>
      <c r="B1095" t="s">
        <v>3495</v>
      </c>
      <c r="C1095" t="s">
        <v>1009</v>
      </c>
      <c r="D1095" s="17">
        <v>45571</v>
      </c>
      <c r="E1095">
        <v>12</v>
      </c>
      <c r="F1095" t="s">
        <v>56</v>
      </c>
      <c r="G1095" t="str">
        <f>VLOOKUP(Table_Query_from_OCE_REP4[[#This Row],[FMPORT]],Table_Query_from_OCE_REP_1[],2,)</f>
        <v>COPENHAGEN, DENMARK</v>
      </c>
      <c r="H1095" t="s">
        <v>75</v>
      </c>
      <c r="I1095" t="str">
        <f>VLOOKUP(Table_Query_from_OCE_REP4[[#This Row],[TOPORT]],Table_Query_from_OCE_REP_1[[PCODE]:[PNAME]],2,)</f>
        <v>AMSTERDAM, NETHERLANDS</v>
      </c>
      <c r="J1095" t="str">
        <f>_xlfn.CONCAT(Table_Query_from_OCE_REP4[[#This Row],[FMPORT]],"/",Table_Query_from_OCE_REP4[[#This Row],[TOPORT]])</f>
        <v>CPH/AMS</v>
      </c>
      <c r="K1095" t="str">
        <f>_xlfn.CONCAT(Table_Query_from_OCE_REP4[[#This Row],[FM NAME]],"/",Table_Query_from_OCE_REP4[[#This Row],[TO NAME]])</f>
        <v>COPENHAGEN, DENMARK/AMSTERDAM, NETHERLANDS</v>
      </c>
    </row>
    <row r="1096" spans="1:11" x14ac:dyDescent="0.35">
      <c r="A1096" t="s">
        <v>4024</v>
      </c>
      <c r="B1096" t="s">
        <v>4025</v>
      </c>
      <c r="C1096" t="s">
        <v>1009</v>
      </c>
      <c r="D1096" s="17">
        <v>45588</v>
      </c>
      <c r="E1096">
        <v>11</v>
      </c>
      <c r="F1096" t="s">
        <v>75</v>
      </c>
      <c r="G1096" t="str">
        <f>VLOOKUP(Table_Query_from_OCE_REP4[[#This Row],[FMPORT]],Table_Query_from_OCE_REP_1[],2,)</f>
        <v>AMSTERDAM, NETHERLANDS</v>
      </c>
      <c r="H1096" t="s">
        <v>75</v>
      </c>
      <c r="I1096" t="str">
        <f>VLOOKUP(Table_Query_from_OCE_REP4[[#This Row],[TOPORT]],Table_Query_from_OCE_REP_1[[PCODE]:[PNAME]],2,)</f>
        <v>AMSTERDAM, NETHERLANDS</v>
      </c>
      <c r="J1096" t="str">
        <f>_xlfn.CONCAT(Table_Query_from_OCE_REP4[[#This Row],[FMPORT]],"/",Table_Query_from_OCE_REP4[[#This Row],[TOPORT]])</f>
        <v>AMS/AMS</v>
      </c>
      <c r="K1096" t="str">
        <f>_xlfn.CONCAT(Table_Query_from_OCE_REP4[[#This Row],[FM NAME]],"/",Table_Query_from_OCE_REP4[[#This Row],[TO NAME]])</f>
        <v>AMSTERDAM, NETHERLANDS/AMSTERDAM, NETHERLANDS</v>
      </c>
    </row>
    <row r="1097" spans="1:11" x14ac:dyDescent="0.35">
      <c r="A1097" t="s">
        <v>4026</v>
      </c>
      <c r="B1097" t="s">
        <v>4027</v>
      </c>
      <c r="C1097" t="s">
        <v>1009</v>
      </c>
      <c r="D1097" s="17">
        <v>45588</v>
      </c>
      <c r="E1097">
        <v>27</v>
      </c>
      <c r="F1097" t="s">
        <v>75</v>
      </c>
      <c r="G1097" t="str">
        <f>VLOOKUP(Table_Query_from_OCE_REP4[[#This Row],[FMPORT]],Table_Query_from_OCE_REP_1[],2,)</f>
        <v>AMSTERDAM, NETHERLANDS</v>
      </c>
      <c r="H1097" t="s">
        <v>53</v>
      </c>
      <c r="I1097" t="str">
        <f>VLOOKUP(Table_Query_from_OCE_REP4[[#This Row],[TOPORT]],Table_Query_from_OCE_REP_1[[PCODE]:[PNAME]],2,)</f>
        <v>NEW YORK, NEW YORK</v>
      </c>
      <c r="J1097" t="str">
        <f>_xlfn.CONCAT(Table_Query_from_OCE_REP4[[#This Row],[FMPORT]],"/",Table_Query_from_OCE_REP4[[#This Row],[TOPORT]])</f>
        <v>AMS/NYC</v>
      </c>
      <c r="K1097" t="str">
        <f>_xlfn.CONCAT(Table_Query_from_OCE_REP4[[#This Row],[FM NAME]],"/",Table_Query_from_OCE_REP4[[#This Row],[TO NAME]])</f>
        <v>AMSTERDAM, NETHERLANDS/NEW YORK, NEW YORK</v>
      </c>
    </row>
    <row r="1098" spans="1:11" x14ac:dyDescent="0.35">
      <c r="A1098" t="s">
        <v>3496</v>
      </c>
      <c r="B1098" t="s">
        <v>3497</v>
      </c>
      <c r="C1098" t="s">
        <v>1009</v>
      </c>
      <c r="D1098" s="17">
        <v>45593</v>
      </c>
      <c r="E1098">
        <v>10</v>
      </c>
      <c r="F1098" t="s">
        <v>924</v>
      </c>
      <c r="G1098" t="str">
        <f>VLOOKUP(Table_Query_from_OCE_REP4[[#This Row],[FMPORT]],Table_Query_from_OCE_REP_1[],2,)</f>
        <v>BELFAST, NORTHERN IRELAND</v>
      </c>
      <c r="H1098" t="s">
        <v>2073</v>
      </c>
      <c r="I1098" t="str">
        <f>VLOOKUP(Table_Query_from_OCE_REP4[[#This Row],[TOPORT]],Table_Query_from_OCE_REP_1[[PCODE]:[PNAME]],2,)</f>
        <v>LA CORUNA, SPAIN</v>
      </c>
      <c r="J1098" t="str">
        <f>_xlfn.CONCAT(Table_Query_from_OCE_REP4[[#This Row],[FMPORT]],"/",Table_Query_from_OCE_REP4[[#This Row],[TOPORT]])</f>
        <v>BFS/LCO</v>
      </c>
      <c r="K1098" t="str">
        <f>_xlfn.CONCAT(Table_Query_from_OCE_REP4[[#This Row],[FM NAME]],"/",Table_Query_from_OCE_REP4[[#This Row],[TO NAME]])</f>
        <v>BELFAST, NORTHERN IRELAND/LA CORUNA, SPAIN</v>
      </c>
    </row>
    <row r="1099" spans="1:11" x14ac:dyDescent="0.35">
      <c r="A1099" t="s">
        <v>3498</v>
      </c>
      <c r="B1099" t="s">
        <v>3499</v>
      </c>
      <c r="C1099" t="s">
        <v>1009</v>
      </c>
      <c r="D1099" s="17">
        <v>45593</v>
      </c>
      <c r="E1099">
        <v>22</v>
      </c>
      <c r="F1099" t="s">
        <v>924</v>
      </c>
      <c r="G1099" t="str">
        <f>VLOOKUP(Table_Query_from_OCE_REP4[[#This Row],[FMPORT]],Table_Query_from_OCE_REP_1[],2,)</f>
        <v>BELFAST, NORTHERN IRELAND</v>
      </c>
      <c r="H1099" t="s">
        <v>53</v>
      </c>
      <c r="I1099" t="str">
        <f>VLOOKUP(Table_Query_from_OCE_REP4[[#This Row],[TOPORT]],Table_Query_from_OCE_REP_1[[PCODE]:[PNAME]],2,)</f>
        <v>NEW YORK, NEW YORK</v>
      </c>
      <c r="J1099" t="str">
        <f>_xlfn.CONCAT(Table_Query_from_OCE_REP4[[#This Row],[FMPORT]],"/",Table_Query_from_OCE_REP4[[#This Row],[TOPORT]])</f>
        <v>BFS/NYC</v>
      </c>
      <c r="K1099" t="str">
        <f>_xlfn.CONCAT(Table_Query_from_OCE_REP4[[#This Row],[FM NAME]],"/",Table_Query_from_OCE_REP4[[#This Row],[TO NAME]])</f>
        <v>BELFAST, NORTHERN IRELAND/NEW YORK, NEW YORK</v>
      </c>
    </row>
    <row r="1100" spans="1:11" x14ac:dyDescent="0.35">
      <c r="A1100" t="s">
        <v>3500</v>
      </c>
      <c r="B1100" t="s">
        <v>3501</v>
      </c>
      <c r="C1100" t="s">
        <v>1009</v>
      </c>
      <c r="D1100" s="17">
        <v>45593</v>
      </c>
      <c r="E1100">
        <v>37</v>
      </c>
      <c r="F1100" t="s">
        <v>924</v>
      </c>
      <c r="G1100" t="str">
        <f>VLOOKUP(Table_Query_from_OCE_REP4[[#This Row],[FMPORT]],Table_Query_from_OCE_REP_1[],2,)</f>
        <v>BELFAST, NORTHERN IRELAND</v>
      </c>
      <c r="H1100" t="s">
        <v>26</v>
      </c>
      <c r="I1100" t="str">
        <f>VLOOKUP(Table_Query_from_OCE_REP4[[#This Row],[TOPORT]],Table_Query_from_OCE_REP_1[[PCODE]:[PNAME]],2,)</f>
        <v>MIAMI, FLORIDA</v>
      </c>
      <c r="J1100" t="str">
        <f>_xlfn.CONCAT(Table_Query_from_OCE_REP4[[#This Row],[FMPORT]],"/",Table_Query_from_OCE_REP4[[#This Row],[TOPORT]])</f>
        <v>BFS/MIA</v>
      </c>
      <c r="K1100" t="str">
        <f>_xlfn.CONCAT(Table_Query_from_OCE_REP4[[#This Row],[FM NAME]],"/",Table_Query_from_OCE_REP4[[#This Row],[TO NAME]])</f>
        <v>BELFAST, NORTHERN IRELAND/MIAMI, FLORIDA</v>
      </c>
    </row>
    <row r="1101" spans="1:11" x14ac:dyDescent="0.35">
      <c r="A1101" t="s">
        <v>3929</v>
      </c>
      <c r="B1101" t="s">
        <v>3499</v>
      </c>
      <c r="C1101" t="s">
        <v>1009</v>
      </c>
      <c r="D1101" s="17">
        <v>45599</v>
      </c>
      <c r="E1101">
        <v>16</v>
      </c>
      <c r="F1101" t="s">
        <v>75</v>
      </c>
      <c r="G1101" t="str">
        <f>VLOOKUP(Table_Query_from_OCE_REP4[[#This Row],[FMPORT]],Table_Query_from_OCE_REP_1[],2,)</f>
        <v>AMSTERDAM, NETHERLANDS</v>
      </c>
      <c r="H1101" t="s">
        <v>53</v>
      </c>
      <c r="I1101" t="str">
        <f>VLOOKUP(Table_Query_from_OCE_REP4[[#This Row],[TOPORT]],Table_Query_from_OCE_REP_1[[PCODE]:[PNAME]],2,)</f>
        <v>NEW YORK, NEW YORK</v>
      </c>
      <c r="J1101" t="str">
        <f>_xlfn.CONCAT(Table_Query_from_OCE_REP4[[#This Row],[FMPORT]],"/",Table_Query_from_OCE_REP4[[#This Row],[TOPORT]])</f>
        <v>AMS/NYC</v>
      </c>
      <c r="K1101" t="str">
        <f>_xlfn.CONCAT(Table_Query_from_OCE_REP4[[#This Row],[FM NAME]],"/",Table_Query_from_OCE_REP4[[#This Row],[TO NAME]])</f>
        <v>AMSTERDAM, NETHERLANDS/NEW YORK, NEW YORK</v>
      </c>
    </row>
    <row r="1102" spans="1:11" x14ac:dyDescent="0.35">
      <c r="A1102" t="s">
        <v>3930</v>
      </c>
      <c r="B1102" t="s">
        <v>3501</v>
      </c>
      <c r="C1102" t="s">
        <v>1009</v>
      </c>
      <c r="D1102" s="17">
        <v>45599</v>
      </c>
      <c r="E1102">
        <v>31</v>
      </c>
      <c r="F1102" t="s">
        <v>75</v>
      </c>
      <c r="G1102" t="str">
        <f>VLOOKUP(Table_Query_from_OCE_REP4[[#This Row],[FMPORT]],Table_Query_from_OCE_REP_1[],2,)</f>
        <v>AMSTERDAM, NETHERLANDS</v>
      </c>
      <c r="H1102" t="s">
        <v>26</v>
      </c>
      <c r="I1102" t="str">
        <f>VLOOKUP(Table_Query_from_OCE_REP4[[#This Row],[TOPORT]],Table_Query_from_OCE_REP_1[[PCODE]:[PNAME]],2,)</f>
        <v>MIAMI, FLORIDA</v>
      </c>
      <c r="J1102" t="str">
        <f>_xlfn.CONCAT(Table_Query_from_OCE_REP4[[#This Row],[FMPORT]],"/",Table_Query_from_OCE_REP4[[#This Row],[TOPORT]])</f>
        <v>AMS/MIA</v>
      </c>
      <c r="K1102" t="str">
        <f>_xlfn.CONCAT(Table_Query_from_OCE_REP4[[#This Row],[FM NAME]],"/",Table_Query_from_OCE_REP4[[#This Row],[TO NAME]])</f>
        <v>AMSTERDAM, NETHERLANDS/MIAMI, FLORIDA</v>
      </c>
    </row>
    <row r="1103" spans="1:11" x14ac:dyDescent="0.35">
      <c r="A1103" t="s">
        <v>3502</v>
      </c>
      <c r="B1103" t="s">
        <v>3503</v>
      </c>
      <c r="C1103" t="s">
        <v>1009</v>
      </c>
      <c r="D1103" s="17">
        <v>45603</v>
      </c>
      <c r="E1103">
        <v>12</v>
      </c>
      <c r="F1103" t="s">
        <v>2073</v>
      </c>
      <c r="G1103" t="str">
        <f>VLOOKUP(Table_Query_from_OCE_REP4[[#This Row],[FMPORT]],Table_Query_from_OCE_REP_1[],2,)</f>
        <v>LA CORUNA, SPAIN</v>
      </c>
      <c r="H1103" t="s">
        <v>53</v>
      </c>
      <c r="I1103" t="str">
        <f>VLOOKUP(Table_Query_from_OCE_REP4[[#This Row],[TOPORT]],Table_Query_from_OCE_REP_1[[PCODE]:[PNAME]],2,)</f>
        <v>NEW YORK, NEW YORK</v>
      </c>
      <c r="J1103" t="str">
        <f>_xlfn.CONCAT(Table_Query_from_OCE_REP4[[#This Row],[FMPORT]],"/",Table_Query_from_OCE_REP4[[#This Row],[TOPORT]])</f>
        <v>LCO/NYC</v>
      </c>
      <c r="K1103" t="str">
        <f>_xlfn.CONCAT(Table_Query_from_OCE_REP4[[#This Row],[FM NAME]],"/",Table_Query_from_OCE_REP4[[#This Row],[TO NAME]])</f>
        <v>LA CORUNA, SPAIN/NEW YORK, NEW YORK</v>
      </c>
    </row>
    <row r="1104" spans="1:11" x14ac:dyDescent="0.35">
      <c r="A1104" t="s">
        <v>3504</v>
      </c>
      <c r="B1104" t="s">
        <v>3505</v>
      </c>
      <c r="C1104" t="s">
        <v>1009</v>
      </c>
      <c r="D1104" s="17">
        <v>45603</v>
      </c>
      <c r="E1104">
        <v>27</v>
      </c>
      <c r="F1104" t="s">
        <v>2073</v>
      </c>
      <c r="G1104" t="str">
        <f>VLOOKUP(Table_Query_from_OCE_REP4[[#This Row],[FMPORT]],Table_Query_from_OCE_REP_1[],2,)</f>
        <v>LA CORUNA, SPAIN</v>
      </c>
      <c r="H1104" t="s">
        <v>26</v>
      </c>
      <c r="I1104" t="str">
        <f>VLOOKUP(Table_Query_from_OCE_REP4[[#This Row],[TOPORT]],Table_Query_from_OCE_REP_1[[PCODE]:[PNAME]],2,)</f>
        <v>MIAMI, FLORIDA</v>
      </c>
      <c r="J1104" t="str">
        <f>_xlfn.CONCAT(Table_Query_from_OCE_REP4[[#This Row],[FMPORT]],"/",Table_Query_from_OCE_REP4[[#This Row],[TOPORT]])</f>
        <v>LCO/MIA</v>
      </c>
      <c r="K1104" t="str">
        <f>_xlfn.CONCAT(Table_Query_from_OCE_REP4[[#This Row],[FM NAME]],"/",Table_Query_from_OCE_REP4[[#This Row],[TO NAME]])</f>
        <v>LA CORUNA, SPAIN/MIAMI, FLORIDA</v>
      </c>
    </row>
    <row r="1105" spans="1:11" x14ac:dyDescent="0.35">
      <c r="A1105" t="s">
        <v>3506</v>
      </c>
      <c r="B1105" t="s">
        <v>3507</v>
      </c>
      <c r="C1105" t="s">
        <v>1009</v>
      </c>
      <c r="D1105" s="17">
        <v>45615</v>
      </c>
      <c r="E1105">
        <v>15</v>
      </c>
      <c r="F1105" t="s">
        <v>53</v>
      </c>
      <c r="G1105" t="str">
        <f>VLOOKUP(Table_Query_from_OCE_REP4[[#This Row],[FMPORT]],Table_Query_from_OCE_REP_1[],2,)</f>
        <v>NEW YORK, NEW YORK</v>
      </c>
      <c r="H1105" t="s">
        <v>26</v>
      </c>
      <c r="I1105" t="str">
        <f>VLOOKUP(Table_Query_from_OCE_REP4[[#This Row],[TOPORT]],Table_Query_from_OCE_REP_1[[PCODE]:[PNAME]],2,)</f>
        <v>MIAMI, FLORIDA</v>
      </c>
      <c r="J1105" t="str">
        <f>_xlfn.CONCAT(Table_Query_from_OCE_REP4[[#This Row],[FMPORT]],"/",Table_Query_from_OCE_REP4[[#This Row],[TOPORT]])</f>
        <v>NYC/MIA</v>
      </c>
      <c r="K1105" t="str">
        <f>_xlfn.CONCAT(Table_Query_from_OCE_REP4[[#This Row],[FM NAME]],"/",Table_Query_from_OCE_REP4[[#This Row],[TO NAME]])</f>
        <v>NEW YORK, NEW YORK/MIAMI, FLORIDA</v>
      </c>
    </row>
    <row r="1106" spans="1:11" x14ac:dyDescent="0.35">
      <c r="A1106" t="s">
        <v>3508</v>
      </c>
      <c r="B1106" t="s">
        <v>201</v>
      </c>
      <c r="C1106" t="s">
        <v>1009</v>
      </c>
      <c r="D1106" s="17">
        <v>45630</v>
      </c>
      <c r="E1106">
        <v>7</v>
      </c>
      <c r="F1106" t="s">
        <v>26</v>
      </c>
      <c r="G1106" t="str">
        <f>VLOOKUP(Table_Query_from_OCE_REP4[[#This Row],[FMPORT]],Table_Query_from_OCE_REP_1[],2,)</f>
        <v>MIAMI, FLORIDA</v>
      </c>
      <c r="H1106" t="s">
        <v>26</v>
      </c>
      <c r="I1106" t="str">
        <f>VLOOKUP(Table_Query_from_OCE_REP4[[#This Row],[TOPORT]],Table_Query_from_OCE_REP_1[[PCODE]:[PNAME]],2,)</f>
        <v>MIAMI, FLORIDA</v>
      </c>
      <c r="J1106" t="str">
        <f>_xlfn.CONCAT(Table_Query_from_OCE_REP4[[#This Row],[FMPORT]],"/",Table_Query_from_OCE_REP4[[#This Row],[TOPORT]])</f>
        <v>MIA/MIA</v>
      </c>
      <c r="K1106" t="str">
        <f>_xlfn.CONCAT(Table_Query_from_OCE_REP4[[#This Row],[FM NAME]],"/",Table_Query_from_OCE_REP4[[#This Row],[TO NAME]])</f>
        <v>MIAMI, FLORIDA/MIAMI, FLORIDA</v>
      </c>
    </row>
    <row r="1107" spans="1:11" x14ac:dyDescent="0.35">
      <c r="A1107" t="s">
        <v>3509</v>
      </c>
      <c r="B1107" t="s">
        <v>3510</v>
      </c>
      <c r="C1107" t="s">
        <v>1009</v>
      </c>
      <c r="D1107" s="17">
        <v>45630</v>
      </c>
      <c r="E1107">
        <v>17</v>
      </c>
      <c r="F1107" t="s">
        <v>26</v>
      </c>
      <c r="G1107" t="str">
        <f>VLOOKUP(Table_Query_from_OCE_REP4[[#This Row],[FMPORT]],Table_Query_from_OCE_REP_1[],2,)</f>
        <v>MIAMI, FLORIDA</v>
      </c>
      <c r="H1107" t="s">
        <v>26</v>
      </c>
      <c r="I1107" t="str">
        <f>VLOOKUP(Table_Query_from_OCE_REP4[[#This Row],[TOPORT]],Table_Query_from_OCE_REP_1[[PCODE]:[PNAME]],2,)</f>
        <v>MIAMI, FLORIDA</v>
      </c>
      <c r="J1107" t="str">
        <f>_xlfn.CONCAT(Table_Query_from_OCE_REP4[[#This Row],[FMPORT]],"/",Table_Query_from_OCE_REP4[[#This Row],[TOPORT]])</f>
        <v>MIA/MIA</v>
      </c>
      <c r="K1107" t="str">
        <f>_xlfn.CONCAT(Table_Query_from_OCE_REP4[[#This Row],[FM NAME]],"/",Table_Query_from_OCE_REP4[[#This Row],[TO NAME]])</f>
        <v>MIAMI, FLORIDA/MIAMI, FLORIDA</v>
      </c>
    </row>
    <row r="1108" spans="1:11" x14ac:dyDescent="0.35">
      <c r="A1108" t="s">
        <v>3511</v>
      </c>
      <c r="B1108" t="s">
        <v>3512</v>
      </c>
      <c r="C1108" t="s">
        <v>1009</v>
      </c>
      <c r="D1108" s="17">
        <v>45637</v>
      </c>
      <c r="E1108">
        <v>10</v>
      </c>
      <c r="F1108" t="s">
        <v>26</v>
      </c>
      <c r="G1108" t="str">
        <f>VLOOKUP(Table_Query_from_OCE_REP4[[#This Row],[FMPORT]],Table_Query_from_OCE_REP_1[],2,)</f>
        <v>MIAMI, FLORIDA</v>
      </c>
      <c r="H1108" t="s">
        <v>26</v>
      </c>
      <c r="I1108" t="str">
        <f>VLOOKUP(Table_Query_from_OCE_REP4[[#This Row],[TOPORT]],Table_Query_from_OCE_REP_1[[PCODE]:[PNAME]],2,)</f>
        <v>MIAMI, FLORIDA</v>
      </c>
      <c r="J1108" t="str">
        <f>_xlfn.CONCAT(Table_Query_from_OCE_REP4[[#This Row],[FMPORT]],"/",Table_Query_from_OCE_REP4[[#This Row],[TOPORT]])</f>
        <v>MIA/MIA</v>
      </c>
      <c r="K1108" t="str">
        <f>_xlfn.CONCAT(Table_Query_from_OCE_REP4[[#This Row],[FM NAME]],"/",Table_Query_from_OCE_REP4[[#This Row],[TO NAME]])</f>
        <v>MIAMI, FLORIDA/MIAMI, FLORIDA</v>
      </c>
    </row>
    <row r="1109" spans="1:11" x14ac:dyDescent="0.35">
      <c r="A1109" t="s">
        <v>3931</v>
      </c>
      <c r="B1109" t="s">
        <v>3932</v>
      </c>
      <c r="C1109" t="s">
        <v>1009</v>
      </c>
      <c r="D1109" s="17">
        <v>45647</v>
      </c>
      <c r="E1109">
        <v>14</v>
      </c>
      <c r="F1109" t="s">
        <v>26</v>
      </c>
      <c r="G1109" t="str">
        <f>VLOOKUP(Table_Query_from_OCE_REP4[[#This Row],[FMPORT]],Table_Query_from_OCE_REP_1[],2,)</f>
        <v>MIAMI, FLORIDA</v>
      </c>
      <c r="H1109" t="s">
        <v>45</v>
      </c>
      <c r="I1109" t="str">
        <f>VLOOKUP(Table_Query_from_OCE_REP4[[#This Row],[TOPORT]],Table_Query_from_OCE_REP_1[[PCODE]:[PNAME]],2,)</f>
        <v>BRIDGETOWN, BARBADOS</v>
      </c>
      <c r="J1109" t="str">
        <f>_xlfn.CONCAT(Table_Query_from_OCE_REP4[[#This Row],[FMPORT]],"/",Table_Query_from_OCE_REP4[[#This Row],[TOPORT]])</f>
        <v>MIA/BGI</v>
      </c>
      <c r="K1109" t="str">
        <f>_xlfn.CONCAT(Table_Query_from_OCE_REP4[[#This Row],[FM NAME]],"/",Table_Query_from_OCE_REP4[[#This Row],[TO NAME]])</f>
        <v>MIAMI, FLORIDA/BRIDGETOWN, BARBADOS</v>
      </c>
    </row>
    <row r="1110" spans="1:11" x14ac:dyDescent="0.35">
      <c r="A1110" t="s">
        <v>3933</v>
      </c>
      <c r="B1110" t="s">
        <v>3934</v>
      </c>
      <c r="C1110" t="s">
        <v>1009</v>
      </c>
      <c r="D1110" s="17">
        <v>45647</v>
      </c>
      <c r="E1110">
        <v>32</v>
      </c>
      <c r="F1110" t="s">
        <v>26</v>
      </c>
      <c r="G1110" t="str">
        <f>VLOOKUP(Table_Query_from_OCE_REP4[[#This Row],[FMPORT]],Table_Query_from_OCE_REP_1[],2,)</f>
        <v>MIAMI, FLORIDA</v>
      </c>
      <c r="H1110" t="s">
        <v>45</v>
      </c>
      <c r="I1110" t="str">
        <f>VLOOKUP(Table_Query_from_OCE_REP4[[#This Row],[TOPORT]],Table_Query_from_OCE_REP_1[[PCODE]:[PNAME]],2,)</f>
        <v>BRIDGETOWN, BARBADOS</v>
      </c>
      <c r="J1110" t="str">
        <f>_xlfn.CONCAT(Table_Query_from_OCE_REP4[[#This Row],[FMPORT]],"/",Table_Query_from_OCE_REP4[[#This Row],[TOPORT]])</f>
        <v>MIA/BGI</v>
      </c>
      <c r="K1110" t="str">
        <f>_xlfn.CONCAT(Table_Query_from_OCE_REP4[[#This Row],[FM NAME]],"/",Table_Query_from_OCE_REP4[[#This Row],[TO NAME]])</f>
        <v>MIAMI, FLORIDA/BRIDGETOWN, BARBADOS</v>
      </c>
    </row>
    <row r="1111" spans="1:11" x14ac:dyDescent="0.35">
      <c r="A1111" t="s">
        <v>3935</v>
      </c>
      <c r="B1111" t="s">
        <v>3936</v>
      </c>
      <c r="C1111" t="s">
        <v>1009</v>
      </c>
      <c r="D1111" s="17">
        <v>45661</v>
      </c>
      <c r="E1111">
        <v>18</v>
      </c>
      <c r="F1111" t="s">
        <v>45</v>
      </c>
      <c r="G1111" t="str">
        <f>VLOOKUP(Table_Query_from_OCE_REP4[[#This Row],[FMPORT]],Table_Query_from_OCE_REP_1[],2,)</f>
        <v>BRIDGETOWN, BARBADOS</v>
      </c>
      <c r="H1111" t="s">
        <v>45</v>
      </c>
      <c r="I1111" t="str">
        <f>VLOOKUP(Table_Query_from_OCE_REP4[[#This Row],[TOPORT]],Table_Query_from_OCE_REP_1[[PCODE]:[PNAME]],2,)</f>
        <v>BRIDGETOWN, BARBADOS</v>
      </c>
      <c r="J1111" t="str">
        <f>_xlfn.CONCAT(Table_Query_from_OCE_REP4[[#This Row],[FMPORT]],"/",Table_Query_from_OCE_REP4[[#This Row],[TOPORT]])</f>
        <v>BGI/BGI</v>
      </c>
      <c r="K1111" t="str">
        <f>_xlfn.CONCAT(Table_Query_from_OCE_REP4[[#This Row],[FM NAME]],"/",Table_Query_from_OCE_REP4[[#This Row],[TO NAME]])</f>
        <v>BRIDGETOWN, BARBADOS/BRIDGETOWN, BARBADOS</v>
      </c>
    </row>
    <row r="1112" spans="1:11" x14ac:dyDescent="0.35">
      <c r="A1112" t="s">
        <v>3937</v>
      </c>
      <c r="B1112" t="s">
        <v>3938</v>
      </c>
      <c r="C1112" t="s">
        <v>1009</v>
      </c>
      <c r="D1112" s="17">
        <v>45661</v>
      </c>
      <c r="E1112">
        <v>25</v>
      </c>
      <c r="F1112" t="s">
        <v>45</v>
      </c>
      <c r="G1112" t="str">
        <f>VLOOKUP(Table_Query_from_OCE_REP4[[#This Row],[FMPORT]],Table_Query_from_OCE_REP_1[],2,)</f>
        <v>BRIDGETOWN, BARBADOS</v>
      </c>
      <c r="H1112" t="s">
        <v>45</v>
      </c>
      <c r="I1112" t="str">
        <f>VLOOKUP(Table_Query_from_OCE_REP4[[#This Row],[TOPORT]],Table_Query_from_OCE_REP_1[[PCODE]:[PNAME]],2,)</f>
        <v>BRIDGETOWN, BARBADOS</v>
      </c>
      <c r="J1112" t="str">
        <f>_xlfn.CONCAT(Table_Query_from_OCE_REP4[[#This Row],[FMPORT]],"/",Table_Query_from_OCE_REP4[[#This Row],[TOPORT]])</f>
        <v>BGI/BGI</v>
      </c>
      <c r="K1112" t="str">
        <f>_xlfn.CONCAT(Table_Query_from_OCE_REP4[[#This Row],[FM NAME]],"/",Table_Query_from_OCE_REP4[[#This Row],[TO NAME]])</f>
        <v>BRIDGETOWN, BARBADOS/BRIDGETOWN, BARBADOS</v>
      </c>
    </row>
    <row r="1113" spans="1:11" x14ac:dyDescent="0.35">
      <c r="A1113" t="s">
        <v>3939</v>
      </c>
      <c r="B1113" t="s">
        <v>3940</v>
      </c>
      <c r="C1113" t="s">
        <v>1009</v>
      </c>
      <c r="D1113" s="17">
        <v>45679</v>
      </c>
      <c r="E1113">
        <v>7</v>
      </c>
      <c r="F1113" t="s">
        <v>45</v>
      </c>
      <c r="G1113" t="str">
        <f>VLOOKUP(Table_Query_from_OCE_REP4[[#This Row],[FMPORT]],Table_Query_from_OCE_REP_1[],2,)</f>
        <v>BRIDGETOWN, BARBADOS</v>
      </c>
      <c r="H1113" t="s">
        <v>45</v>
      </c>
      <c r="I1113" t="str">
        <f>VLOOKUP(Table_Query_from_OCE_REP4[[#This Row],[TOPORT]],Table_Query_from_OCE_REP_1[[PCODE]:[PNAME]],2,)</f>
        <v>BRIDGETOWN, BARBADOS</v>
      </c>
      <c r="J1113" t="str">
        <f>_xlfn.CONCAT(Table_Query_from_OCE_REP4[[#This Row],[FMPORT]],"/",Table_Query_from_OCE_REP4[[#This Row],[TOPORT]])</f>
        <v>BGI/BGI</v>
      </c>
      <c r="K1113" t="str">
        <f>_xlfn.CONCAT(Table_Query_from_OCE_REP4[[#This Row],[FM NAME]],"/",Table_Query_from_OCE_REP4[[#This Row],[TO NAME]])</f>
        <v>BRIDGETOWN, BARBADOS/BRIDGETOWN, BARBADOS</v>
      </c>
    </row>
    <row r="1114" spans="1:11" x14ac:dyDescent="0.35">
      <c r="A1114" t="s">
        <v>3941</v>
      </c>
      <c r="B1114" t="s">
        <v>3942</v>
      </c>
      <c r="C1114" t="s">
        <v>1009</v>
      </c>
      <c r="D1114" s="17">
        <v>45686</v>
      </c>
      <c r="E1114">
        <v>10</v>
      </c>
      <c r="F1114" t="s">
        <v>45</v>
      </c>
      <c r="G1114" t="str">
        <f>VLOOKUP(Table_Query_from_OCE_REP4[[#This Row],[FMPORT]],Table_Query_from_OCE_REP_1[],2,)</f>
        <v>BRIDGETOWN, BARBADOS</v>
      </c>
      <c r="H1114" t="s">
        <v>26</v>
      </c>
      <c r="I1114" t="str">
        <f>VLOOKUP(Table_Query_from_OCE_REP4[[#This Row],[TOPORT]],Table_Query_from_OCE_REP_1[[PCODE]:[PNAME]],2,)</f>
        <v>MIAMI, FLORIDA</v>
      </c>
      <c r="J1114" t="str">
        <f>_xlfn.CONCAT(Table_Query_from_OCE_REP4[[#This Row],[FMPORT]],"/",Table_Query_from_OCE_REP4[[#This Row],[TOPORT]])</f>
        <v>BGI/MIA</v>
      </c>
      <c r="K1114" t="str">
        <f>_xlfn.CONCAT(Table_Query_from_OCE_REP4[[#This Row],[FM NAME]],"/",Table_Query_from_OCE_REP4[[#This Row],[TO NAME]])</f>
        <v>BRIDGETOWN, BARBADOS/MIAMI, FLORIDA</v>
      </c>
    </row>
    <row r="1115" spans="1:11" x14ac:dyDescent="0.35">
      <c r="A1115" t="s">
        <v>3943</v>
      </c>
      <c r="B1115" t="s">
        <v>293</v>
      </c>
      <c r="C1115" t="s">
        <v>1009</v>
      </c>
      <c r="D1115" s="17">
        <v>45696</v>
      </c>
      <c r="E1115">
        <v>10</v>
      </c>
      <c r="F1115" t="s">
        <v>26</v>
      </c>
      <c r="G1115" t="str">
        <f>VLOOKUP(Table_Query_from_OCE_REP4[[#This Row],[FMPORT]],Table_Query_from_OCE_REP_1[],2,)</f>
        <v>MIAMI, FLORIDA</v>
      </c>
      <c r="H1115" t="s">
        <v>294</v>
      </c>
      <c r="I1115" t="str">
        <f>VLOOKUP(Table_Query_from_OCE_REP4[[#This Row],[TOPORT]],Table_Query_from_OCE_REP_1[[PCODE]:[PNAME]],2,)</f>
        <v>PANAMA CITY, PANAMA</v>
      </c>
      <c r="J1115" t="str">
        <f>_xlfn.CONCAT(Table_Query_from_OCE_REP4[[#This Row],[FMPORT]],"/",Table_Query_from_OCE_REP4[[#This Row],[TOPORT]])</f>
        <v>MIA/PCP</v>
      </c>
      <c r="K1115" t="str">
        <f>_xlfn.CONCAT(Table_Query_from_OCE_REP4[[#This Row],[FM NAME]],"/",Table_Query_from_OCE_REP4[[#This Row],[TO NAME]])</f>
        <v>MIAMI, FLORIDA/PANAMA CITY, PANAMA</v>
      </c>
    </row>
    <row r="1116" spans="1:11" x14ac:dyDescent="0.35">
      <c r="A1116" t="s">
        <v>3944</v>
      </c>
      <c r="B1116" t="s">
        <v>3945</v>
      </c>
      <c r="C1116" t="s">
        <v>1009</v>
      </c>
      <c r="D1116" s="17">
        <v>45696</v>
      </c>
      <c r="E1116">
        <v>21</v>
      </c>
      <c r="F1116" t="s">
        <v>26</v>
      </c>
      <c r="G1116" t="str">
        <f>VLOOKUP(Table_Query_from_OCE_REP4[[#This Row],[FMPORT]],Table_Query_from_OCE_REP_1[],2,)</f>
        <v>MIAMI, FLORIDA</v>
      </c>
      <c r="H1116" t="s">
        <v>26</v>
      </c>
      <c r="I1116" t="str">
        <f>VLOOKUP(Table_Query_from_OCE_REP4[[#This Row],[TOPORT]],Table_Query_from_OCE_REP_1[[PCODE]:[PNAME]],2,)</f>
        <v>MIAMI, FLORIDA</v>
      </c>
      <c r="J1116" t="str">
        <f>_xlfn.CONCAT(Table_Query_from_OCE_REP4[[#This Row],[FMPORT]],"/",Table_Query_from_OCE_REP4[[#This Row],[TOPORT]])</f>
        <v>MIA/MIA</v>
      </c>
      <c r="K1116" t="str">
        <f>_xlfn.CONCAT(Table_Query_from_OCE_REP4[[#This Row],[FM NAME]],"/",Table_Query_from_OCE_REP4[[#This Row],[TO NAME]])</f>
        <v>MIAMI, FLORIDA/MIAMI, FLORIDA</v>
      </c>
    </row>
    <row r="1117" spans="1:11" x14ac:dyDescent="0.35">
      <c r="A1117" t="s">
        <v>3946</v>
      </c>
      <c r="B1117" t="s">
        <v>3947</v>
      </c>
      <c r="C1117" t="s">
        <v>1009</v>
      </c>
      <c r="D1117" s="17">
        <v>45706</v>
      </c>
      <c r="E1117">
        <v>11</v>
      </c>
      <c r="F1117" t="s">
        <v>294</v>
      </c>
      <c r="G1117" t="str">
        <f>VLOOKUP(Table_Query_from_OCE_REP4[[#This Row],[FMPORT]],Table_Query_from_OCE_REP_1[],2,)</f>
        <v>PANAMA CITY, PANAMA</v>
      </c>
      <c r="H1117" t="s">
        <v>26</v>
      </c>
      <c r="I1117" t="str">
        <f>VLOOKUP(Table_Query_from_OCE_REP4[[#This Row],[TOPORT]],Table_Query_from_OCE_REP_1[[PCODE]:[PNAME]],2,)</f>
        <v>MIAMI, FLORIDA</v>
      </c>
      <c r="J1117" t="str">
        <f>_xlfn.CONCAT(Table_Query_from_OCE_REP4[[#This Row],[FMPORT]],"/",Table_Query_from_OCE_REP4[[#This Row],[TOPORT]])</f>
        <v>PCP/MIA</v>
      </c>
      <c r="K1117" t="str">
        <f>_xlfn.CONCAT(Table_Query_from_OCE_REP4[[#This Row],[FM NAME]],"/",Table_Query_from_OCE_REP4[[#This Row],[TO NAME]])</f>
        <v>PANAMA CITY, PANAMA/MIAMI, FLORIDA</v>
      </c>
    </row>
    <row r="1118" spans="1:11" x14ac:dyDescent="0.35">
      <c r="A1118" t="s">
        <v>3948</v>
      </c>
      <c r="B1118" t="s">
        <v>3949</v>
      </c>
      <c r="C1118" t="s">
        <v>1009</v>
      </c>
      <c r="D1118" s="17">
        <v>45717</v>
      </c>
      <c r="E1118">
        <v>10</v>
      </c>
      <c r="F1118" t="s">
        <v>26</v>
      </c>
      <c r="G1118" t="str">
        <f>VLOOKUP(Table_Query_from_OCE_REP4[[#This Row],[FMPORT]],Table_Query_from_OCE_REP_1[],2,)</f>
        <v>MIAMI, FLORIDA</v>
      </c>
      <c r="H1118" t="s">
        <v>1604</v>
      </c>
      <c r="I1118" t="str">
        <f>VLOOKUP(Table_Query_from_OCE_REP4[[#This Row],[TOPORT]],Table_Query_from_OCE_REP_1[[PCODE]:[PNAME]],2,)</f>
        <v>CARTAGENA, COLOMBIA</v>
      </c>
      <c r="J1118" t="str">
        <f>_xlfn.CONCAT(Table_Query_from_OCE_REP4[[#This Row],[FMPORT]],"/",Table_Query_from_OCE_REP4[[#This Row],[TOPORT]])</f>
        <v>MIA/CTG</v>
      </c>
      <c r="K1118" t="str">
        <f>_xlfn.CONCAT(Table_Query_from_OCE_REP4[[#This Row],[FM NAME]],"/",Table_Query_from_OCE_REP4[[#This Row],[TO NAME]])</f>
        <v>MIAMI, FLORIDA/CARTAGENA, COLOMBIA</v>
      </c>
    </row>
    <row r="1119" spans="1:11" x14ac:dyDescent="0.35">
      <c r="A1119" t="s">
        <v>3950</v>
      </c>
      <c r="B1119" t="s">
        <v>4420</v>
      </c>
      <c r="C1119" t="s">
        <v>1009</v>
      </c>
      <c r="D1119" s="17">
        <v>45717</v>
      </c>
      <c r="E1119">
        <v>22</v>
      </c>
      <c r="F1119" t="s">
        <v>26</v>
      </c>
      <c r="G1119" t="str">
        <f>VLOOKUP(Table_Query_from_OCE_REP4[[#This Row],[FMPORT]],Table_Query_from_OCE_REP_1[],2,)</f>
        <v>MIAMI, FLORIDA</v>
      </c>
      <c r="H1119" t="s">
        <v>26</v>
      </c>
      <c r="I1119" t="str">
        <f>VLOOKUP(Table_Query_from_OCE_REP4[[#This Row],[TOPORT]],Table_Query_from_OCE_REP_1[[PCODE]:[PNAME]],2,)</f>
        <v>MIAMI, FLORIDA</v>
      </c>
      <c r="J1119" t="str">
        <f>_xlfn.CONCAT(Table_Query_from_OCE_REP4[[#This Row],[FMPORT]],"/",Table_Query_from_OCE_REP4[[#This Row],[TOPORT]])</f>
        <v>MIA/MIA</v>
      </c>
      <c r="K1119" t="str">
        <f>_xlfn.CONCAT(Table_Query_from_OCE_REP4[[#This Row],[FM NAME]],"/",Table_Query_from_OCE_REP4[[#This Row],[TO NAME]])</f>
        <v>MIAMI, FLORIDA/MIAMI, FLORIDA</v>
      </c>
    </row>
    <row r="1120" spans="1:11" x14ac:dyDescent="0.35">
      <c r="A1120" t="s">
        <v>3952</v>
      </c>
      <c r="B1120" t="s">
        <v>3953</v>
      </c>
      <c r="C1120" t="s">
        <v>1009</v>
      </c>
      <c r="D1120" s="17">
        <v>45727</v>
      </c>
      <c r="E1120">
        <v>12</v>
      </c>
      <c r="F1120" t="s">
        <v>1604</v>
      </c>
      <c r="G1120" t="str">
        <f>VLOOKUP(Table_Query_from_OCE_REP4[[#This Row],[FMPORT]],Table_Query_from_OCE_REP_1[],2,)</f>
        <v>CARTAGENA, COLOMBIA</v>
      </c>
      <c r="H1120" t="s">
        <v>26</v>
      </c>
      <c r="I1120" t="str">
        <f>VLOOKUP(Table_Query_from_OCE_REP4[[#This Row],[TOPORT]],Table_Query_from_OCE_REP_1[[PCODE]:[PNAME]],2,)</f>
        <v>MIAMI, FLORIDA</v>
      </c>
      <c r="J1120" t="str">
        <f>_xlfn.CONCAT(Table_Query_from_OCE_REP4[[#This Row],[FMPORT]],"/",Table_Query_from_OCE_REP4[[#This Row],[TOPORT]])</f>
        <v>CTG/MIA</v>
      </c>
      <c r="K1120" t="str">
        <f>_xlfn.CONCAT(Table_Query_from_OCE_REP4[[#This Row],[FM NAME]],"/",Table_Query_from_OCE_REP4[[#This Row],[TO NAME]])</f>
        <v>CARTAGENA, COLOMBIA/MIAMI, FLORIDA</v>
      </c>
    </row>
    <row r="1121" spans="1:11" x14ac:dyDescent="0.35">
      <c r="A1121" t="s">
        <v>3954</v>
      </c>
      <c r="B1121" t="s">
        <v>293</v>
      </c>
      <c r="C1121" t="s">
        <v>1009</v>
      </c>
      <c r="D1121" s="17">
        <v>45739</v>
      </c>
      <c r="E1121">
        <v>10</v>
      </c>
      <c r="F1121" t="s">
        <v>26</v>
      </c>
      <c r="G1121" t="str">
        <f>VLOOKUP(Table_Query_from_OCE_REP4[[#This Row],[FMPORT]],Table_Query_from_OCE_REP_1[],2,)</f>
        <v>MIAMI, FLORIDA</v>
      </c>
      <c r="H1121" t="s">
        <v>294</v>
      </c>
      <c r="I1121" t="str">
        <f>VLOOKUP(Table_Query_from_OCE_REP4[[#This Row],[TOPORT]],Table_Query_from_OCE_REP_1[[PCODE]:[PNAME]],2,)</f>
        <v>PANAMA CITY, PANAMA</v>
      </c>
      <c r="J1121" t="str">
        <f>_xlfn.CONCAT(Table_Query_from_OCE_REP4[[#This Row],[FMPORT]],"/",Table_Query_from_OCE_REP4[[#This Row],[TOPORT]])</f>
        <v>MIA/PCP</v>
      </c>
      <c r="K1121" t="str">
        <f>_xlfn.CONCAT(Table_Query_from_OCE_REP4[[#This Row],[FM NAME]],"/",Table_Query_from_OCE_REP4[[#This Row],[TO NAME]])</f>
        <v>MIAMI, FLORIDA/PANAMA CITY, PANAMA</v>
      </c>
    </row>
    <row r="1122" spans="1:11" x14ac:dyDescent="0.35">
      <c r="A1122" t="s">
        <v>3955</v>
      </c>
      <c r="B1122" t="s">
        <v>3956</v>
      </c>
      <c r="C1122" t="s">
        <v>1009</v>
      </c>
      <c r="D1122" s="17">
        <v>45739</v>
      </c>
      <c r="E1122">
        <v>20</v>
      </c>
      <c r="F1122" t="s">
        <v>26</v>
      </c>
      <c r="G1122" t="str">
        <f>VLOOKUP(Table_Query_from_OCE_REP4[[#This Row],[FMPORT]],Table_Query_from_OCE_REP_1[],2,)</f>
        <v>MIAMI, FLORIDA</v>
      </c>
      <c r="H1122" t="s">
        <v>26</v>
      </c>
      <c r="I1122" t="str">
        <f>VLOOKUP(Table_Query_from_OCE_REP4[[#This Row],[TOPORT]],Table_Query_from_OCE_REP_1[[PCODE]:[PNAME]],2,)</f>
        <v>MIAMI, FLORIDA</v>
      </c>
      <c r="J1122" t="str">
        <f>_xlfn.CONCAT(Table_Query_from_OCE_REP4[[#This Row],[FMPORT]],"/",Table_Query_from_OCE_REP4[[#This Row],[TOPORT]])</f>
        <v>MIA/MIA</v>
      </c>
      <c r="K1122" t="str">
        <f>_xlfn.CONCAT(Table_Query_from_OCE_REP4[[#This Row],[FM NAME]],"/",Table_Query_from_OCE_REP4[[#This Row],[TO NAME]])</f>
        <v>MIAMI, FLORIDA/MIAMI, FLORIDA</v>
      </c>
    </row>
    <row r="1123" spans="1:11" x14ac:dyDescent="0.35">
      <c r="A1123" t="s">
        <v>3957</v>
      </c>
      <c r="B1123" t="s">
        <v>3958</v>
      </c>
      <c r="C1123" t="s">
        <v>1009</v>
      </c>
      <c r="D1123" s="17">
        <v>45749</v>
      </c>
      <c r="E1123">
        <v>10</v>
      </c>
      <c r="F1123" t="s">
        <v>294</v>
      </c>
      <c r="G1123" t="str">
        <f>VLOOKUP(Table_Query_from_OCE_REP4[[#This Row],[FMPORT]],Table_Query_from_OCE_REP_1[],2,)</f>
        <v>PANAMA CITY, PANAMA</v>
      </c>
      <c r="H1123" t="s">
        <v>26</v>
      </c>
      <c r="I1123" t="str">
        <f>VLOOKUP(Table_Query_from_OCE_REP4[[#This Row],[TOPORT]],Table_Query_from_OCE_REP_1[[PCODE]:[PNAME]],2,)</f>
        <v>MIAMI, FLORIDA</v>
      </c>
      <c r="J1123" t="str">
        <f>_xlfn.CONCAT(Table_Query_from_OCE_REP4[[#This Row],[FMPORT]],"/",Table_Query_from_OCE_REP4[[#This Row],[TOPORT]])</f>
        <v>PCP/MIA</v>
      </c>
      <c r="K1123" t="str">
        <f>_xlfn.CONCAT(Table_Query_from_OCE_REP4[[#This Row],[FM NAME]],"/",Table_Query_from_OCE_REP4[[#This Row],[TO NAME]])</f>
        <v>PANAMA CITY, PANAMA/MIAMI, FLORIDA</v>
      </c>
    </row>
    <row r="1124" spans="1:11" x14ac:dyDescent="0.35">
      <c r="A1124" t="s">
        <v>3959</v>
      </c>
      <c r="B1124" t="s">
        <v>3960</v>
      </c>
      <c r="C1124" t="s">
        <v>1009</v>
      </c>
      <c r="D1124" s="17">
        <v>45759</v>
      </c>
      <c r="E1124">
        <v>10</v>
      </c>
      <c r="F1124" t="s">
        <v>26</v>
      </c>
      <c r="G1124" t="str">
        <f>VLOOKUP(Table_Query_from_OCE_REP4[[#This Row],[FMPORT]],Table_Query_from_OCE_REP_1[],2,)</f>
        <v>MIAMI, FLORIDA</v>
      </c>
      <c r="H1124" t="s">
        <v>2670</v>
      </c>
      <c r="I1124" t="str">
        <f>VLOOKUP(Table_Query_from_OCE_REP4[[#This Row],[TOPORT]],Table_Query_from_OCE_REP_1[[PCODE]:[PNAME]],2,)</f>
        <v>SAN JUAN, PUERTO RICO</v>
      </c>
      <c r="J1124" t="str">
        <f>_xlfn.CONCAT(Table_Query_from_OCE_REP4[[#This Row],[FMPORT]],"/",Table_Query_from_OCE_REP4[[#This Row],[TOPORT]])</f>
        <v>MIA/SJU</v>
      </c>
      <c r="K1124" t="str">
        <f>_xlfn.CONCAT(Table_Query_from_OCE_REP4[[#This Row],[FM NAME]],"/",Table_Query_from_OCE_REP4[[#This Row],[TO NAME]])</f>
        <v>MIAMI, FLORIDA/SAN JUAN, PUERTO RICO</v>
      </c>
    </row>
    <row r="1125" spans="1:11" x14ac:dyDescent="0.35">
      <c r="A1125" t="s">
        <v>3961</v>
      </c>
      <c r="B1125" t="s">
        <v>3962</v>
      </c>
      <c r="C1125" t="s">
        <v>1009</v>
      </c>
      <c r="D1125" s="17">
        <v>45759</v>
      </c>
      <c r="E1125">
        <v>24</v>
      </c>
      <c r="F1125" t="s">
        <v>26</v>
      </c>
      <c r="G1125" t="str">
        <f>VLOOKUP(Table_Query_from_OCE_REP4[[#This Row],[FMPORT]],Table_Query_from_OCE_REP_1[],2,)</f>
        <v>MIAMI, FLORIDA</v>
      </c>
      <c r="H1125" t="s">
        <v>49</v>
      </c>
      <c r="I1125" t="str">
        <f>VLOOKUP(Table_Query_from_OCE_REP4[[#This Row],[TOPORT]],Table_Query_from_OCE_REP_1[[PCODE]:[PNAME]],2,)</f>
        <v>BARCELONA, SPAIN</v>
      </c>
      <c r="J1125" t="str">
        <f>_xlfn.CONCAT(Table_Query_from_OCE_REP4[[#This Row],[FMPORT]],"/",Table_Query_from_OCE_REP4[[#This Row],[TOPORT]])</f>
        <v>MIA/BCN</v>
      </c>
      <c r="K1125" t="str">
        <f>_xlfn.CONCAT(Table_Query_from_OCE_REP4[[#This Row],[FM NAME]],"/",Table_Query_from_OCE_REP4[[#This Row],[TO NAME]])</f>
        <v>MIAMI, FLORIDA/BARCELONA, SPAIN</v>
      </c>
    </row>
    <row r="1126" spans="1:11" x14ac:dyDescent="0.35">
      <c r="A1126" t="s">
        <v>3963</v>
      </c>
      <c r="B1126" t="s">
        <v>3964</v>
      </c>
      <c r="C1126" t="s">
        <v>1009</v>
      </c>
      <c r="D1126" s="17">
        <v>45759</v>
      </c>
      <c r="E1126">
        <v>31</v>
      </c>
      <c r="F1126" t="s">
        <v>26</v>
      </c>
      <c r="G1126" t="str">
        <f>VLOOKUP(Table_Query_from_OCE_REP4[[#This Row],[FMPORT]],Table_Query_from_OCE_REP_1[],2,)</f>
        <v>MIAMI, FLORIDA</v>
      </c>
      <c r="H1126" t="s">
        <v>48</v>
      </c>
      <c r="I1126" t="str">
        <f>VLOOKUP(Table_Query_from_OCE_REP4[[#This Row],[TOPORT]],Table_Query_from_OCE_REP_1[[PCODE]:[PNAME]],2,)</f>
        <v>ROME (CIVITAVECCHIA), ITALY</v>
      </c>
      <c r="J1126" t="str">
        <f>_xlfn.CONCAT(Table_Query_from_OCE_REP4[[#This Row],[FMPORT]],"/",Table_Query_from_OCE_REP4[[#This Row],[TOPORT]])</f>
        <v>MIA/CIV</v>
      </c>
      <c r="K1126" t="str">
        <f>_xlfn.CONCAT(Table_Query_from_OCE_REP4[[#This Row],[FM NAME]],"/",Table_Query_from_OCE_REP4[[#This Row],[TO NAME]])</f>
        <v>MIAMI, FLORIDA/ROME (CIVITAVECCHIA), ITALY</v>
      </c>
    </row>
    <row r="1127" spans="1:11" x14ac:dyDescent="0.35">
      <c r="A1127" t="s">
        <v>3965</v>
      </c>
      <c r="B1127" t="s">
        <v>3966</v>
      </c>
      <c r="C1127" t="s">
        <v>1009</v>
      </c>
      <c r="D1127" s="17">
        <v>45769</v>
      </c>
      <c r="E1127">
        <v>14</v>
      </c>
      <c r="F1127" t="s">
        <v>2670</v>
      </c>
      <c r="G1127" t="str">
        <f>VLOOKUP(Table_Query_from_OCE_REP4[[#This Row],[FMPORT]],Table_Query_from_OCE_REP_1[],2,)</f>
        <v>SAN JUAN, PUERTO RICO</v>
      </c>
      <c r="H1127" t="s">
        <v>49</v>
      </c>
      <c r="I1127" t="str">
        <f>VLOOKUP(Table_Query_from_OCE_REP4[[#This Row],[TOPORT]],Table_Query_from_OCE_REP_1[[PCODE]:[PNAME]],2,)</f>
        <v>BARCELONA, SPAIN</v>
      </c>
      <c r="J1127" t="str">
        <f>_xlfn.CONCAT(Table_Query_from_OCE_REP4[[#This Row],[FMPORT]],"/",Table_Query_from_OCE_REP4[[#This Row],[TOPORT]])</f>
        <v>SJU/BCN</v>
      </c>
      <c r="K1127" t="str">
        <f>_xlfn.CONCAT(Table_Query_from_OCE_REP4[[#This Row],[FM NAME]],"/",Table_Query_from_OCE_REP4[[#This Row],[TO NAME]])</f>
        <v>SAN JUAN, PUERTO RICO/BARCELONA, SPAIN</v>
      </c>
    </row>
    <row r="1128" spans="1:11" x14ac:dyDescent="0.35">
      <c r="A1128" t="s">
        <v>3967</v>
      </c>
      <c r="B1128" t="s">
        <v>3968</v>
      </c>
      <c r="C1128" t="s">
        <v>1009</v>
      </c>
      <c r="D1128" s="17">
        <v>45769</v>
      </c>
      <c r="E1128">
        <v>21</v>
      </c>
      <c r="F1128" t="s">
        <v>2670</v>
      </c>
      <c r="G1128" t="str">
        <f>VLOOKUP(Table_Query_from_OCE_REP4[[#This Row],[FMPORT]],Table_Query_from_OCE_REP_1[],2,)</f>
        <v>SAN JUAN, PUERTO RICO</v>
      </c>
      <c r="H1128" t="s">
        <v>48</v>
      </c>
      <c r="I1128" t="str">
        <f>VLOOKUP(Table_Query_from_OCE_REP4[[#This Row],[TOPORT]],Table_Query_from_OCE_REP_1[[PCODE]:[PNAME]],2,)</f>
        <v>ROME (CIVITAVECCHIA), ITALY</v>
      </c>
      <c r="J1128" t="str">
        <f>_xlfn.CONCAT(Table_Query_from_OCE_REP4[[#This Row],[FMPORT]],"/",Table_Query_from_OCE_REP4[[#This Row],[TOPORT]])</f>
        <v>SJU/CIV</v>
      </c>
      <c r="K1128" t="str">
        <f>_xlfn.CONCAT(Table_Query_from_OCE_REP4[[#This Row],[FM NAME]],"/",Table_Query_from_OCE_REP4[[#This Row],[TO NAME]])</f>
        <v>SAN JUAN, PUERTO RICO/ROME (CIVITAVECCHIA), ITALY</v>
      </c>
    </row>
    <row r="1129" spans="1:11" x14ac:dyDescent="0.35">
      <c r="A1129" t="s">
        <v>3969</v>
      </c>
      <c r="B1129" t="s">
        <v>3970</v>
      </c>
      <c r="C1129" t="s">
        <v>1009</v>
      </c>
      <c r="D1129" s="17">
        <v>45783</v>
      </c>
      <c r="E1129">
        <v>7</v>
      </c>
      <c r="F1129" t="s">
        <v>49</v>
      </c>
      <c r="G1129" t="str">
        <f>VLOOKUP(Table_Query_from_OCE_REP4[[#This Row],[FMPORT]],Table_Query_from_OCE_REP_1[],2,)</f>
        <v>BARCELONA, SPAIN</v>
      </c>
      <c r="H1129" t="s">
        <v>48</v>
      </c>
      <c r="I1129" t="str">
        <f>VLOOKUP(Table_Query_from_OCE_REP4[[#This Row],[TOPORT]],Table_Query_from_OCE_REP_1[[PCODE]:[PNAME]],2,)</f>
        <v>ROME (CIVITAVECCHIA), ITALY</v>
      </c>
      <c r="J1129" t="str">
        <f>_xlfn.CONCAT(Table_Query_from_OCE_REP4[[#This Row],[FMPORT]],"/",Table_Query_from_OCE_REP4[[#This Row],[TOPORT]])</f>
        <v>BCN/CIV</v>
      </c>
      <c r="K1129" t="str">
        <f>_xlfn.CONCAT(Table_Query_from_OCE_REP4[[#This Row],[FM NAME]],"/",Table_Query_from_OCE_REP4[[#This Row],[TO NAME]])</f>
        <v>BARCELONA, SPAIN/ROME (CIVITAVECCHIA), ITALY</v>
      </c>
    </row>
    <row r="1130" spans="1:11" x14ac:dyDescent="0.35">
      <c r="A1130" t="s">
        <v>4052</v>
      </c>
      <c r="B1130" t="s">
        <v>4048</v>
      </c>
      <c r="C1130" t="s">
        <v>1009</v>
      </c>
      <c r="D1130" s="17">
        <v>45790</v>
      </c>
      <c r="E1130">
        <v>7</v>
      </c>
      <c r="F1130" t="s">
        <v>48</v>
      </c>
      <c r="G1130" t="str">
        <f>VLOOKUP(Table_Query_from_OCE_REP4[[#This Row],[FMPORT]],Table_Query_from_OCE_REP_1[],2,)</f>
        <v>ROME (CIVITAVECCHIA), ITALY</v>
      </c>
      <c r="H1130" t="s">
        <v>49</v>
      </c>
      <c r="I1130" t="str">
        <f>VLOOKUP(Table_Query_from_OCE_REP4[[#This Row],[TOPORT]],Table_Query_from_OCE_REP_1[[PCODE]:[PNAME]],2,)</f>
        <v>BARCELONA, SPAIN</v>
      </c>
      <c r="J1130" t="str">
        <f>_xlfn.CONCAT(Table_Query_from_OCE_REP4[[#This Row],[FMPORT]],"/",Table_Query_from_OCE_REP4[[#This Row],[TOPORT]])</f>
        <v>CIV/BCN</v>
      </c>
      <c r="K1130" t="str">
        <f>_xlfn.CONCAT(Table_Query_from_OCE_REP4[[#This Row],[FM NAME]],"/",Table_Query_from_OCE_REP4[[#This Row],[TO NAME]])</f>
        <v>ROME (CIVITAVECCHIA), ITALY/BARCELONA, SPAIN</v>
      </c>
    </row>
    <row r="1131" spans="1:11" x14ac:dyDescent="0.35">
      <c r="A1131" t="s">
        <v>4305</v>
      </c>
      <c r="B1131" t="s">
        <v>4306</v>
      </c>
      <c r="C1131" t="s">
        <v>1009</v>
      </c>
      <c r="D1131" s="17">
        <v>45797</v>
      </c>
      <c r="E1131">
        <v>14</v>
      </c>
      <c r="F1131" t="s">
        <v>49</v>
      </c>
      <c r="G1131" t="str">
        <f>VLOOKUP(Table_Query_from_OCE_REP4[[#This Row],[FMPORT]],Table_Query_from_OCE_REP_1[],2,)</f>
        <v>BARCELONA, SPAIN</v>
      </c>
      <c r="H1131" t="s">
        <v>72</v>
      </c>
      <c r="I1131" t="str">
        <f>VLOOKUP(Table_Query_from_OCE_REP4[[#This Row],[TOPORT]],Table_Query_from_OCE_REP_1[[PCODE]:[PNAME]],2,)</f>
        <v>DUBLIN, IRELAND</v>
      </c>
      <c r="J1131" t="str">
        <f>_xlfn.CONCAT(Table_Query_from_OCE_REP4[[#This Row],[FMPORT]],"/",Table_Query_from_OCE_REP4[[#This Row],[TOPORT]])</f>
        <v>BCN/DUB</v>
      </c>
      <c r="K1131" t="str">
        <f>_xlfn.CONCAT(Table_Query_from_OCE_REP4[[#This Row],[FM NAME]],"/",Table_Query_from_OCE_REP4[[#This Row],[TO NAME]])</f>
        <v>BARCELONA, SPAIN/DUBLIN, IRELAND</v>
      </c>
    </row>
    <row r="1132" spans="1:11" x14ac:dyDescent="0.35">
      <c r="A1132" t="s">
        <v>4307</v>
      </c>
      <c r="B1132" t="s">
        <v>4308</v>
      </c>
      <c r="C1132" t="s">
        <v>1009</v>
      </c>
      <c r="D1132" s="17">
        <v>45797</v>
      </c>
      <c r="E1132">
        <v>25</v>
      </c>
      <c r="F1132" t="s">
        <v>49</v>
      </c>
      <c r="G1132" t="str">
        <f>VLOOKUP(Table_Query_from_OCE_REP4[[#This Row],[FMPORT]],Table_Query_from_OCE_REP_1[],2,)</f>
        <v>BARCELONA, SPAIN</v>
      </c>
      <c r="H1132" t="s">
        <v>56</v>
      </c>
      <c r="I1132" t="str">
        <f>VLOOKUP(Table_Query_from_OCE_REP4[[#This Row],[TOPORT]],Table_Query_from_OCE_REP_1[[PCODE]:[PNAME]],2,)</f>
        <v>COPENHAGEN, DENMARK</v>
      </c>
      <c r="J1132" t="str">
        <f>_xlfn.CONCAT(Table_Query_from_OCE_REP4[[#This Row],[FMPORT]],"/",Table_Query_from_OCE_REP4[[#This Row],[TOPORT]])</f>
        <v>BCN/CPH</v>
      </c>
      <c r="K1132" t="str">
        <f>_xlfn.CONCAT(Table_Query_from_OCE_REP4[[#This Row],[FM NAME]],"/",Table_Query_from_OCE_REP4[[#This Row],[TO NAME]])</f>
        <v>BARCELONA, SPAIN/COPENHAGEN, DENMARK</v>
      </c>
    </row>
    <row r="1133" spans="1:11" x14ac:dyDescent="0.35">
      <c r="A1133" t="s">
        <v>4309</v>
      </c>
      <c r="B1133" t="s">
        <v>4310</v>
      </c>
      <c r="C1133" t="s">
        <v>1009</v>
      </c>
      <c r="D1133" s="17">
        <v>45811</v>
      </c>
      <c r="E1133">
        <v>11</v>
      </c>
      <c r="F1133" t="s">
        <v>72</v>
      </c>
      <c r="G1133" t="str">
        <f>VLOOKUP(Table_Query_from_OCE_REP4[[#This Row],[FMPORT]],Table_Query_from_OCE_REP_1[],2,)</f>
        <v>DUBLIN, IRELAND</v>
      </c>
      <c r="H1133" t="s">
        <v>56</v>
      </c>
      <c r="I1133" t="str">
        <f>VLOOKUP(Table_Query_from_OCE_REP4[[#This Row],[TOPORT]],Table_Query_from_OCE_REP_1[[PCODE]:[PNAME]],2,)</f>
        <v>COPENHAGEN, DENMARK</v>
      </c>
      <c r="J1133" t="str">
        <f>_xlfn.CONCAT(Table_Query_from_OCE_REP4[[#This Row],[FMPORT]],"/",Table_Query_from_OCE_REP4[[#This Row],[TOPORT]])</f>
        <v>DUB/CPH</v>
      </c>
      <c r="K1133" t="str">
        <f>_xlfn.CONCAT(Table_Query_from_OCE_REP4[[#This Row],[FM NAME]],"/",Table_Query_from_OCE_REP4[[#This Row],[TO NAME]])</f>
        <v>DUBLIN, IRELAND/COPENHAGEN, DENMARK</v>
      </c>
    </row>
    <row r="1134" spans="1:11" x14ac:dyDescent="0.35">
      <c r="A1134" t="s">
        <v>4311</v>
      </c>
      <c r="B1134" t="s">
        <v>4312</v>
      </c>
      <c r="C1134" t="s">
        <v>1009</v>
      </c>
      <c r="D1134" s="17">
        <v>45811</v>
      </c>
      <c r="E1134">
        <v>23</v>
      </c>
      <c r="F1134" t="s">
        <v>72</v>
      </c>
      <c r="G1134" t="str">
        <f>VLOOKUP(Table_Query_from_OCE_REP4[[#This Row],[FMPORT]],Table_Query_from_OCE_REP_1[],2,)</f>
        <v>DUBLIN, IRELAND</v>
      </c>
      <c r="H1134" t="s">
        <v>57</v>
      </c>
      <c r="I1134" t="str">
        <f>VLOOKUP(Table_Query_from_OCE_REP4[[#This Row],[TOPORT]],Table_Query_from_OCE_REP_1[[PCODE]:[PNAME]],2,)</f>
        <v>STOCKHOLM, SWEDEN</v>
      </c>
      <c r="J1134" t="str">
        <f>_xlfn.CONCAT(Table_Query_from_OCE_REP4[[#This Row],[FMPORT]],"/",Table_Query_from_OCE_REP4[[#This Row],[TOPORT]])</f>
        <v>DUB/STO</v>
      </c>
      <c r="K1134" t="str">
        <f>_xlfn.CONCAT(Table_Query_from_OCE_REP4[[#This Row],[FM NAME]],"/",Table_Query_from_OCE_REP4[[#This Row],[TO NAME]])</f>
        <v>DUBLIN, IRELAND/STOCKHOLM, SWEDEN</v>
      </c>
    </row>
    <row r="1135" spans="1:11" x14ac:dyDescent="0.35">
      <c r="A1135" t="s">
        <v>4313</v>
      </c>
      <c r="B1135" t="s">
        <v>4314</v>
      </c>
      <c r="C1135" t="s">
        <v>1009</v>
      </c>
      <c r="D1135" s="17">
        <v>45811</v>
      </c>
      <c r="E1135">
        <v>35</v>
      </c>
      <c r="F1135" t="s">
        <v>72</v>
      </c>
      <c r="G1135" t="str">
        <f>VLOOKUP(Table_Query_from_OCE_REP4[[#This Row],[FMPORT]],Table_Query_from_OCE_REP_1[],2,)</f>
        <v>DUBLIN, IRELAND</v>
      </c>
      <c r="H1135" t="s">
        <v>1990</v>
      </c>
      <c r="I1135" t="str">
        <f>VLOOKUP(Table_Query_from_OCE_REP4[[#This Row],[TOPORT]],Table_Query_from_OCE_REP_1[[PCODE]:[PNAME]],2,)</f>
        <v>KIEL, GERMANY</v>
      </c>
      <c r="J1135" t="str">
        <f>_xlfn.CONCAT(Table_Query_from_OCE_REP4[[#This Row],[FMPORT]],"/",Table_Query_from_OCE_REP4[[#This Row],[TOPORT]])</f>
        <v>DUB/KI1</v>
      </c>
      <c r="K1135" t="str">
        <f>_xlfn.CONCAT(Table_Query_from_OCE_REP4[[#This Row],[FM NAME]],"/",Table_Query_from_OCE_REP4[[#This Row],[TO NAME]])</f>
        <v>DUBLIN, IRELAND/KIEL, GERMANY</v>
      </c>
    </row>
    <row r="1136" spans="1:11" x14ac:dyDescent="0.35">
      <c r="A1136" t="s">
        <v>4315</v>
      </c>
      <c r="B1136" t="s">
        <v>4316</v>
      </c>
      <c r="C1136" t="s">
        <v>1009</v>
      </c>
      <c r="D1136" s="17">
        <v>45822</v>
      </c>
      <c r="E1136">
        <v>12</v>
      </c>
      <c r="F1136" t="s">
        <v>56</v>
      </c>
      <c r="G1136" t="str">
        <f>VLOOKUP(Table_Query_from_OCE_REP4[[#This Row],[FMPORT]],Table_Query_from_OCE_REP_1[],2,)</f>
        <v>COPENHAGEN, DENMARK</v>
      </c>
      <c r="H1136" t="s">
        <v>57</v>
      </c>
      <c r="I1136" t="str">
        <f>VLOOKUP(Table_Query_from_OCE_REP4[[#This Row],[TOPORT]],Table_Query_from_OCE_REP_1[[PCODE]:[PNAME]],2,)</f>
        <v>STOCKHOLM, SWEDEN</v>
      </c>
      <c r="J1136" t="str">
        <f>_xlfn.CONCAT(Table_Query_from_OCE_REP4[[#This Row],[FMPORT]],"/",Table_Query_from_OCE_REP4[[#This Row],[TOPORT]])</f>
        <v>CPH/STO</v>
      </c>
      <c r="K1136" t="str">
        <f>_xlfn.CONCAT(Table_Query_from_OCE_REP4[[#This Row],[FM NAME]],"/",Table_Query_from_OCE_REP4[[#This Row],[TO NAME]])</f>
        <v>COPENHAGEN, DENMARK/STOCKHOLM, SWEDEN</v>
      </c>
    </row>
    <row r="1137" spans="1:11" x14ac:dyDescent="0.35">
      <c r="A1137" t="s">
        <v>4317</v>
      </c>
      <c r="B1137" t="s">
        <v>4318</v>
      </c>
      <c r="C1137" t="s">
        <v>1009</v>
      </c>
      <c r="D1137" s="17">
        <v>45822</v>
      </c>
      <c r="E1137">
        <v>36</v>
      </c>
      <c r="F1137" t="s">
        <v>56</v>
      </c>
      <c r="G1137" t="str">
        <f>VLOOKUP(Table_Query_from_OCE_REP4[[#This Row],[FMPORT]],Table_Query_from_OCE_REP_1[],2,)</f>
        <v>COPENHAGEN, DENMARK</v>
      </c>
      <c r="H1137" t="s">
        <v>56</v>
      </c>
      <c r="I1137" t="str">
        <f>VLOOKUP(Table_Query_from_OCE_REP4[[#This Row],[TOPORT]],Table_Query_from_OCE_REP_1[[PCODE]:[PNAME]],2,)</f>
        <v>COPENHAGEN, DENMARK</v>
      </c>
      <c r="J1137" t="str">
        <f>_xlfn.CONCAT(Table_Query_from_OCE_REP4[[#This Row],[FMPORT]],"/",Table_Query_from_OCE_REP4[[#This Row],[TOPORT]])</f>
        <v>CPH/CPH</v>
      </c>
      <c r="K1137" t="str">
        <f>_xlfn.CONCAT(Table_Query_from_OCE_REP4[[#This Row],[FM NAME]],"/",Table_Query_from_OCE_REP4[[#This Row],[TO NAME]])</f>
        <v>COPENHAGEN, DENMARK/COPENHAGEN, DENMARK</v>
      </c>
    </row>
    <row r="1138" spans="1:11" x14ac:dyDescent="0.35">
      <c r="A1138" t="s">
        <v>4319</v>
      </c>
      <c r="B1138" t="s">
        <v>4320</v>
      </c>
      <c r="C1138" t="s">
        <v>1009</v>
      </c>
      <c r="D1138" s="17">
        <v>45834</v>
      </c>
      <c r="E1138">
        <v>12</v>
      </c>
      <c r="F1138" t="s">
        <v>57</v>
      </c>
      <c r="G1138" t="str">
        <f>VLOOKUP(Table_Query_from_OCE_REP4[[#This Row],[FMPORT]],Table_Query_from_OCE_REP_1[],2,)</f>
        <v>STOCKHOLM, SWEDEN</v>
      </c>
      <c r="H1138" t="s">
        <v>1990</v>
      </c>
      <c r="I1138" t="str">
        <f>VLOOKUP(Table_Query_from_OCE_REP4[[#This Row],[TOPORT]],Table_Query_from_OCE_REP_1[[PCODE]:[PNAME]],2,)</f>
        <v>KIEL, GERMANY</v>
      </c>
      <c r="J1138" t="str">
        <f>_xlfn.CONCAT(Table_Query_from_OCE_REP4[[#This Row],[FMPORT]],"/",Table_Query_from_OCE_REP4[[#This Row],[TOPORT]])</f>
        <v>STO/KI1</v>
      </c>
      <c r="K1138" t="str">
        <f>_xlfn.CONCAT(Table_Query_from_OCE_REP4[[#This Row],[FM NAME]],"/",Table_Query_from_OCE_REP4[[#This Row],[TO NAME]])</f>
        <v>STOCKHOLM, SWEDEN/KIEL, GERMANY</v>
      </c>
    </row>
    <row r="1139" spans="1:11" x14ac:dyDescent="0.35">
      <c r="A1139" t="s">
        <v>4321</v>
      </c>
      <c r="B1139" t="s">
        <v>4322</v>
      </c>
      <c r="C1139" t="s">
        <v>1009</v>
      </c>
      <c r="D1139" s="17">
        <v>45846</v>
      </c>
      <c r="E1139">
        <v>12</v>
      </c>
      <c r="F1139" t="s">
        <v>1990</v>
      </c>
      <c r="G1139" t="str">
        <f>VLOOKUP(Table_Query_from_OCE_REP4[[#This Row],[FMPORT]],Table_Query_from_OCE_REP_1[],2,)</f>
        <v>KIEL, GERMANY</v>
      </c>
      <c r="H1139" t="s">
        <v>56</v>
      </c>
      <c r="I1139" t="str">
        <f>VLOOKUP(Table_Query_from_OCE_REP4[[#This Row],[TOPORT]],Table_Query_from_OCE_REP_1[[PCODE]:[PNAME]],2,)</f>
        <v>COPENHAGEN, DENMARK</v>
      </c>
      <c r="J1139" t="str">
        <f>_xlfn.CONCAT(Table_Query_from_OCE_REP4[[#This Row],[FMPORT]],"/",Table_Query_from_OCE_REP4[[#This Row],[TOPORT]])</f>
        <v>KI1/CPH</v>
      </c>
      <c r="K1139" t="str">
        <f>_xlfn.CONCAT(Table_Query_from_OCE_REP4[[#This Row],[FM NAME]],"/",Table_Query_from_OCE_REP4[[#This Row],[TO NAME]])</f>
        <v>KIEL, GERMANY/COPENHAGEN, DENMARK</v>
      </c>
    </row>
    <row r="1140" spans="1:11" x14ac:dyDescent="0.35">
      <c r="A1140" t="s">
        <v>4323</v>
      </c>
      <c r="B1140" t="s">
        <v>4324</v>
      </c>
      <c r="C1140" t="s">
        <v>1009</v>
      </c>
      <c r="D1140" s="17">
        <v>45858</v>
      </c>
      <c r="E1140">
        <v>11</v>
      </c>
      <c r="F1140" t="s">
        <v>56</v>
      </c>
      <c r="G1140" t="str">
        <f>VLOOKUP(Table_Query_from_OCE_REP4[[#This Row],[FMPORT]],Table_Query_from_OCE_REP_1[],2,)</f>
        <v>COPENHAGEN, DENMARK</v>
      </c>
      <c r="H1140" t="s">
        <v>62</v>
      </c>
      <c r="I1140" t="str">
        <f>VLOOKUP(Table_Query_from_OCE_REP4[[#This Row],[TOPORT]],Table_Query_from_OCE_REP_1[[PCODE]:[PNAME]],2,)</f>
        <v>REYKJAVIK, ICELAND</v>
      </c>
      <c r="J1140" t="str">
        <f>_xlfn.CONCAT(Table_Query_from_OCE_REP4[[#This Row],[FMPORT]],"/",Table_Query_from_OCE_REP4[[#This Row],[TOPORT]])</f>
        <v>CPH/REK</v>
      </c>
      <c r="K1140" t="str">
        <f>_xlfn.CONCAT(Table_Query_from_OCE_REP4[[#This Row],[FM NAME]],"/",Table_Query_from_OCE_REP4[[#This Row],[TO NAME]])</f>
        <v>COPENHAGEN, DENMARK/REYKJAVIK, ICELAND</v>
      </c>
    </row>
    <row r="1141" spans="1:11" x14ac:dyDescent="0.35">
      <c r="A1141" t="s">
        <v>4325</v>
      </c>
      <c r="B1141" t="s">
        <v>4326</v>
      </c>
      <c r="C1141" t="s">
        <v>1009</v>
      </c>
      <c r="D1141" s="17">
        <v>45869</v>
      </c>
      <c r="E1141">
        <v>11</v>
      </c>
      <c r="F1141" t="s">
        <v>62</v>
      </c>
      <c r="G1141" t="str">
        <f>VLOOKUP(Table_Query_from_OCE_REP4[[#This Row],[FMPORT]],Table_Query_from_OCE_REP_1[],2,)</f>
        <v>REYKJAVIK, ICELAND</v>
      </c>
      <c r="H1141" t="s">
        <v>62</v>
      </c>
      <c r="I1141" t="str">
        <f>VLOOKUP(Table_Query_from_OCE_REP4[[#This Row],[TOPORT]],Table_Query_from_OCE_REP_1[[PCODE]:[PNAME]],2,)</f>
        <v>REYKJAVIK, ICELAND</v>
      </c>
      <c r="J1141" t="str">
        <f>_xlfn.CONCAT(Table_Query_from_OCE_REP4[[#This Row],[FMPORT]],"/",Table_Query_from_OCE_REP4[[#This Row],[TOPORT]])</f>
        <v>REK/REK</v>
      </c>
      <c r="K1141" t="str">
        <f>_xlfn.CONCAT(Table_Query_from_OCE_REP4[[#This Row],[FM NAME]],"/",Table_Query_from_OCE_REP4[[#This Row],[TO NAME]])</f>
        <v>REYKJAVIK, ICELAND/REYKJAVIK, ICELAND</v>
      </c>
    </row>
    <row r="1142" spans="1:11" x14ac:dyDescent="0.35">
      <c r="A1142" t="s">
        <v>4327</v>
      </c>
      <c r="B1142" t="s">
        <v>3473</v>
      </c>
      <c r="C1142" t="s">
        <v>1009</v>
      </c>
      <c r="D1142" s="17">
        <v>45870</v>
      </c>
      <c r="E1142">
        <v>10</v>
      </c>
      <c r="F1142" t="s">
        <v>62</v>
      </c>
      <c r="G1142" t="str">
        <f>VLOOKUP(Table_Query_from_OCE_REP4[[#This Row],[FMPORT]],Table_Query_from_OCE_REP_1[],2,)</f>
        <v>REYKJAVIK, ICELAND</v>
      </c>
      <c r="H1142" t="s">
        <v>62</v>
      </c>
      <c r="I1142" t="str">
        <f>VLOOKUP(Table_Query_from_OCE_REP4[[#This Row],[TOPORT]],Table_Query_from_OCE_REP_1[[PCODE]:[PNAME]],2,)</f>
        <v>REYKJAVIK, ICELAND</v>
      </c>
      <c r="J1142" t="str">
        <f>_xlfn.CONCAT(Table_Query_from_OCE_REP4[[#This Row],[FMPORT]],"/",Table_Query_from_OCE_REP4[[#This Row],[TOPORT]])</f>
        <v>REK/REK</v>
      </c>
      <c r="K1142" t="str">
        <f>_xlfn.CONCAT(Table_Query_from_OCE_REP4[[#This Row],[FM NAME]],"/",Table_Query_from_OCE_REP4[[#This Row],[TO NAME]])</f>
        <v>REYKJAVIK, ICELAND/REYKJAVIK, ICELAND</v>
      </c>
    </row>
    <row r="1143" spans="1:11" x14ac:dyDescent="0.35">
      <c r="A1143" t="s">
        <v>4328</v>
      </c>
      <c r="B1143" t="s">
        <v>3067</v>
      </c>
      <c r="C1143" t="s">
        <v>1009</v>
      </c>
      <c r="D1143" s="17">
        <v>45880</v>
      </c>
      <c r="E1143">
        <v>14</v>
      </c>
      <c r="F1143" t="s">
        <v>62</v>
      </c>
      <c r="G1143" t="str">
        <f>VLOOKUP(Table_Query_from_OCE_REP4[[#This Row],[FMPORT]],Table_Query_from_OCE_REP_1[],2,)</f>
        <v>REYKJAVIK, ICELAND</v>
      </c>
      <c r="H1143" t="s">
        <v>1059</v>
      </c>
      <c r="I1143" t="str">
        <f>VLOOKUP(Table_Query_from_OCE_REP4[[#This Row],[TOPORT]],Table_Query_from_OCE_REP_1[[PCODE]:[PNAME]],2,)</f>
        <v>EDINBURGH (LEITH), SCOTLAND</v>
      </c>
      <c r="J1143" t="str">
        <f>_xlfn.CONCAT(Table_Query_from_OCE_REP4[[#This Row],[FMPORT]],"/",Table_Query_from_OCE_REP4[[#This Row],[TOPORT]])</f>
        <v>REK/EDI</v>
      </c>
      <c r="K1143" t="str">
        <f>_xlfn.CONCAT(Table_Query_from_OCE_REP4[[#This Row],[FM NAME]],"/",Table_Query_from_OCE_REP4[[#This Row],[TO NAME]])</f>
        <v>REYKJAVIK, ICELAND/EDINBURGH (LEITH), SCOTLAND</v>
      </c>
    </row>
    <row r="1144" spans="1:11" x14ac:dyDescent="0.35">
      <c r="A1144" t="s">
        <v>4329</v>
      </c>
      <c r="B1144" t="s">
        <v>4330</v>
      </c>
      <c r="C1144" t="s">
        <v>1009</v>
      </c>
      <c r="D1144" s="17">
        <v>45880</v>
      </c>
      <c r="E1144">
        <v>32</v>
      </c>
      <c r="F1144" t="s">
        <v>62</v>
      </c>
      <c r="G1144" t="str">
        <f>VLOOKUP(Table_Query_from_OCE_REP4[[#This Row],[FMPORT]],Table_Query_from_OCE_REP_1[],2,)</f>
        <v>REYKJAVIK, ICELAND</v>
      </c>
      <c r="H1144" t="s">
        <v>355</v>
      </c>
      <c r="I1144" t="str">
        <f>VLOOKUP(Table_Query_from_OCE_REP4[[#This Row],[TOPORT]],Table_Query_from_OCE_REP_1[[PCODE]:[PNAME]],2,)</f>
        <v>IJMUIDEN, NETHERLANDS</v>
      </c>
      <c r="J1144" t="str">
        <f>_xlfn.CONCAT(Table_Query_from_OCE_REP4[[#This Row],[FMPORT]],"/",Table_Query_from_OCE_REP4[[#This Row],[TOPORT]])</f>
        <v>REK/IJM</v>
      </c>
      <c r="K1144" t="str">
        <f>_xlfn.CONCAT(Table_Query_from_OCE_REP4[[#This Row],[FM NAME]],"/",Table_Query_from_OCE_REP4[[#This Row],[TO NAME]])</f>
        <v>REYKJAVIK, ICELAND/IJMUIDEN, NETHERLANDS</v>
      </c>
    </row>
    <row r="1145" spans="1:11" x14ac:dyDescent="0.35">
      <c r="A1145" t="s">
        <v>4331</v>
      </c>
      <c r="B1145" t="s">
        <v>4332</v>
      </c>
      <c r="C1145" t="s">
        <v>1009</v>
      </c>
      <c r="D1145" s="17">
        <v>45880</v>
      </c>
      <c r="E1145">
        <v>54</v>
      </c>
      <c r="F1145" t="s">
        <v>62</v>
      </c>
      <c r="G1145" t="str">
        <f>VLOOKUP(Table_Query_from_OCE_REP4[[#This Row],[FMPORT]],Table_Query_from_OCE_REP_1[],2,)</f>
        <v>REYKJAVIK, ICELAND</v>
      </c>
      <c r="H1145" t="s">
        <v>59</v>
      </c>
      <c r="I1145" t="str">
        <f>VLOOKUP(Table_Query_from_OCE_REP4[[#This Row],[TOPORT]],Table_Query_from_OCE_REP_1[[PCODE]:[PNAME]],2,)</f>
        <v>LISBON, PORTUGAL</v>
      </c>
      <c r="J1145" t="str">
        <f>_xlfn.CONCAT(Table_Query_from_OCE_REP4[[#This Row],[FMPORT]],"/",Table_Query_from_OCE_REP4[[#This Row],[TOPORT]])</f>
        <v>REK/LIS</v>
      </c>
      <c r="K1145" t="str">
        <f>_xlfn.CONCAT(Table_Query_from_OCE_REP4[[#This Row],[FM NAME]],"/",Table_Query_from_OCE_REP4[[#This Row],[TO NAME]])</f>
        <v>REYKJAVIK, ICELAND/LISBON, PORTUGAL</v>
      </c>
    </row>
    <row r="1146" spans="1:11" x14ac:dyDescent="0.35">
      <c r="A1146" t="s">
        <v>4333</v>
      </c>
      <c r="B1146" t="s">
        <v>4334</v>
      </c>
      <c r="C1146" t="s">
        <v>1009</v>
      </c>
      <c r="D1146" s="17">
        <v>45894</v>
      </c>
      <c r="E1146">
        <v>18</v>
      </c>
      <c r="F1146" t="s">
        <v>1059</v>
      </c>
      <c r="G1146" t="str">
        <f>VLOOKUP(Table_Query_from_OCE_REP4[[#This Row],[FMPORT]],Table_Query_from_OCE_REP_1[],2,)</f>
        <v>EDINBURGH (LEITH), SCOTLAND</v>
      </c>
      <c r="H1146" t="s">
        <v>355</v>
      </c>
      <c r="I1146" t="str">
        <f>VLOOKUP(Table_Query_from_OCE_REP4[[#This Row],[TOPORT]],Table_Query_from_OCE_REP_1[[PCODE]:[PNAME]],2,)</f>
        <v>IJMUIDEN, NETHERLANDS</v>
      </c>
      <c r="J1146" t="str">
        <f>_xlfn.CONCAT(Table_Query_from_OCE_REP4[[#This Row],[FMPORT]],"/",Table_Query_from_OCE_REP4[[#This Row],[TOPORT]])</f>
        <v>EDI/IJM</v>
      </c>
      <c r="K1146" t="str">
        <f>_xlfn.CONCAT(Table_Query_from_OCE_REP4[[#This Row],[FM NAME]],"/",Table_Query_from_OCE_REP4[[#This Row],[TO NAME]])</f>
        <v>EDINBURGH (LEITH), SCOTLAND/IJMUIDEN, NETHERLANDS</v>
      </c>
    </row>
    <row r="1147" spans="1:11" x14ac:dyDescent="0.35">
      <c r="A1147" t="s">
        <v>4335</v>
      </c>
      <c r="B1147" t="s">
        <v>4336</v>
      </c>
      <c r="C1147" t="s">
        <v>1009</v>
      </c>
      <c r="D1147" s="17">
        <v>45894</v>
      </c>
      <c r="E1147">
        <v>28</v>
      </c>
      <c r="F1147" t="s">
        <v>1059</v>
      </c>
      <c r="G1147" t="str">
        <f>VLOOKUP(Table_Query_from_OCE_REP4[[#This Row],[FMPORT]],Table_Query_from_OCE_REP_1[],2,)</f>
        <v>EDINBURGH (LEITH), SCOTLAND</v>
      </c>
      <c r="H1147" t="s">
        <v>1359</v>
      </c>
      <c r="I1147" t="str">
        <f>VLOOKUP(Table_Query_from_OCE_REP4[[#This Row],[TOPORT]],Table_Query_from_OCE_REP_1[[PCODE]:[PNAME]],2,)</f>
        <v>ANTWERP, BELGIUM</v>
      </c>
      <c r="J1147" t="str">
        <f>_xlfn.CONCAT(Table_Query_from_OCE_REP4[[#This Row],[FMPORT]],"/",Table_Query_from_OCE_REP4[[#This Row],[TOPORT]])</f>
        <v>EDI/ANR</v>
      </c>
      <c r="K1147" t="str">
        <f>_xlfn.CONCAT(Table_Query_from_OCE_REP4[[#This Row],[FM NAME]],"/",Table_Query_from_OCE_REP4[[#This Row],[TO NAME]])</f>
        <v>EDINBURGH (LEITH), SCOTLAND/ANTWERP, BELGIUM</v>
      </c>
    </row>
    <row r="1148" spans="1:11" x14ac:dyDescent="0.35">
      <c r="A1148" t="s">
        <v>4337</v>
      </c>
      <c r="B1148" t="s">
        <v>4338</v>
      </c>
      <c r="C1148" t="s">
        <v>1009</v>
      </c>
      <c r="D1148" s="17">
        <v>45912</v>
      </c>
      <c r="E1148">
        <v>10</v>
      </c>
      <c r="F1148" t="s">
        <v>355</v>
      </c>
      <c r="G1148" t="str">
        <f>VLOOKUP(Table_Query_from_OCE_REP4[[#This Row],[FMPORT]],Table_Query_from_OCE_REP_1[],2,)</f>
        <v>IJMUIDEN, NETHERLANDS</v>
      </c>
      <c r="H1148" t="s">
        <v>1359</v>
      </c>
      <c r="I1148" t="str">
        <f>VLOOKUP(Table_Query_from_OCE_REP4[[#This Row],[TOPORT]],Table_Query_from_OCE_REP_1[[PCODE]:[PNAME]],2,)</f>
        <v>ANTWERP, BELGIUM</v>
      </c>
      <c r="J1148" t="str">
        <f>_xlfn.CONCAT(Table_Query_from_OCE_REP4[[#This Row],[FMPORT]],"/",Table_Query_from_OCE_REP4[[#This Row],[TOPORT]])</f>
        <v>IJM/ANR</v>
      </c>
      <c r="K1148" t="str">
        <f>_xlfn.CONCAT(Table_Query_from_OCE_REP4[[#This Row],[FM NAME]],"/",Table_Query_from_OCE_REP4[[#This Row],[TO NAME]])</f>
        <v>IJMUIDEN, NETHERLANDS/ANTWERP, BELGIUM</v>
      </c>
    </row>
    <row r="1149" spans="1:11" x14ac:dyDescent="0.35">
      <c r="A1149" t="s">
        <v>4339</v>
      </c>
      <c r="B1149" t="s">
        <v>4340</v>
      </c>
      <c r="C1149" t="s">
        <v>1009</v>
      </c>
      <c r="D1149" s="17">
        <v>45912</v>
      </c>
      <c r="E1149">
        <v>22</v>
      </c>
      <c r="F1149" t="s">
        <v>355</v>
      </c>
      <c r="G1149" t="str">
        <f>VLOOKUP(Table_Query_from_OCE_REP4[[#This Row],[FMPORT]],Table_Query_from_OCE_REP_1[],2,)</f>
        <v>IJMUIDEN, NETHERLANDS</v>
      </c>
      <c r="H1149" t="s">
        <v>59</v>
      </c>
      <c r="I1149" t="str">
        <f>VLOOKUP(Table_Query_from_OCE_REP4[[#This Row],[TOPORT]],Table_Query_from_OCE_REP_1[[PCODE]:[PNAME]],2,)</f>
        <v>LISBON, PORTUGAL</v>
      </c>
      <c r="J1149" t="str">
        <f>_xlfn.CONCAT(Table_Query_from_OCE_REP4[[#This Row],[FMPORT]],"/",Table_Query_from_OCE_REP4[[#This Row],[TOPORT]])</f>
        <v>IJM/LIS</v>
      </c>
      <c r="K1149" t="str">
        <f>_xlfn.CONCAT(Table_Query_from_OCE_REP4[[#This Row],[FM NAME]],"/",Table_Query_from_OCE_REP4[[#This Row],[TO NAME]])</f>
        <v>IJMUIDEN, NETHERLANDS/LISBON, PORTUGAL</v>
      </c>
    </row>
    <row r="1150" spans="1:11" x14ac:dyDescent="0.35">
      <c r="A1150" t="s">
        <v>4341</v>
      </c>
      <c r="B1150" t="s">
        <v>4342</v>
      </c>
      <c r="C1150" t="s">
        <v>1009</v>
      </c>
      <c r="D1150" s="17">
        <v>45922</v>
      </c>
      <c r="E1150">
        <v>12</v>
      </c>
      <c r="F1150" t="s">
        <v>1359</v>
      </c>
      <c r="G1150" t="str">
        <f>VLOOKUP(Table_Query_from_OCE_REP4[[#This Row],[FMPORT]],Table_Query_from_OCE_REP_1[],2,)</f>
        <v>ANTWERP, BELGIUM</v>
      </c>
      <c r="H1150" t="s">
        <v>59</v>
      </c>
      <c r="I1150" t="str">
        <f>VLOOKUP(Table_Query_from_OCE_REP4[[#This Row],[TOPORT]],Table_Query_from_OCE_REP_1[[PCODE]:[PNAME]],2,)</f>
        <v>LISBON, PORTUGAL</v>
      </c>
      <c r="J1150" t="str">
        <f>_xlfn.CONCAT(Table_Query_from_OCE_REP4[[#This Row],[FMPORT]],"/",Table_Query_from_OCE_REP4[[#This Row],[TOPORT]])</f>
        <v>ANR/LIS</v>
      </c>
      <c r="K1150" t="str">
        <f>_xlfn.CONCAT(Table_Query_from_OCE_REP4[[#This Row],[FM NAME]],"/",Table_Query_from_OCE_REP4[[#This Row],[TO NAME]])</f>
        <v>ANTWERP, BELGIUM/LISBON, PORTUGAL</v>
      </c>
    </row>
    <row r="1151" spans="1:11" x14ac:dyDescent="0.35">
      <c r="A1151" t="s">
        <v>4343</v>
      </c>
      <c r="B1151" t="s">
        <v>4344</v>
      </c>
      <c r="C1151" t="s">
        <v>1009</v>
      </c>
      <c r="D1151" s="17">
        <v>45922</v>
      </c>
      <c r="E1151">
        <v>26</v>
      </c>
      <c r="F1151" t="s">
        <v>1359</v>
      </c>
      <c r="G1151" t="str">
        <f>VLOOKUP(Table_Query_from_OCE_REP4[[#This Row],[FMPORT]],Table_Query_from_OCE_REP_1[],2,)</f>
        <v>ANTWERP, BELGIUM</v>
      </c>
      <c r="H1151" t="s">
        <v>48</v>
      </c>
      <c r="I1151" t="str">
        <f>VLOOKUP(Table_Query_from_OCE_REP4[[#This Row],[TOPORT]],Table_Query_from_OCE_REP_1[[PCODE]:[PNAME]],2,)</f>
        <v>ROME (CIVITAVECCHIA), ITALY</v>
      </c>
      <c r="J1151" t="str">
        <f>_xlfn.CONCAT(Table_Query_from_OCE_REP4[[#This Row],[FMPORT]],"/",Table_Query_from_OCE_REP4[[#This Row],[TOPORT]])</f>
        <v>ANR/CIV</v>
      </c>
      <c r="K1151" t="str">
        <f>_xlfn.CONCAT(Table_Query_from_OCE_REP4[[#This Row],[FM NAME]],"/",Table_Query_from_OCE_REP4[[#This Row],[TO NAME]])</f>
        <v>ANTWERP, BELGIUM/ROME (CIVITAVECCHIA), ITALY</v>
      </c>
    </row>
    <row r="1152" spans="1:11" x14ac:dyDescent="0.35">
      <c r="A1152" t="s">
        <v>4345</v>
      </c>
      <c r="B1152" t="s">
        <v>4346</v>
      </c>
      <c r="C1152" t="s">
        <v>1009</v>
      </c>
      <c r="D1152" s="17">
        <v>45934</v>
      </c>
      <c r="E1152">
        <v>14</v>
      </c>
      <c r="F1152" t="s">
        <v>59</v>
      </c>
      <c r="G1152" t="str">
        <f>VLOOKUP(Table_Query_from_OCE_REP4[[#This Row],[FMPORT]],Table_Query_from_OCE_REP_1[],2,)</f>
        <v>LISBON, PORTUGAL</v>
      </c>
      <c r="H1152" t="s">
        <v>48</v>
      </c>
      <c r="I1152" t="str">
        <f>VLOOKUP(Table_Query_from_OCE_REP4[[#This Row],[TOPORT]],Table_Query_from_OCE_REP_1[[PCODE]:[PNAME]],2,)</f>
        <v>ROME (CIVITAVECCHIA), ITALY</v>
      </c>
      <c r="J1152" t="str">
        <f>_xlfn.CONCAT(Table_Query_from_OCE_REP4[[#This Row],[FMPORT]],"/",Table_Query_from_OCE_REP4[[#This Row],[TOPORT]])</f>
        <v>LIS/CIV</v>
      </c>
      <c r="K1152" t="str">
        <f>_xlfn.CONCAT(Table_Query_from_OCE_REP4[[#This Row],[FM NAME]],"/",Table_Query_from_OCE_REP4[[#This Row],[TO NAME]])</f>
        <v>LISBON, PORTUGAL/ROME (CIVITAVECCHIA), ITALY</v>
      </c>
    </row>
    <row r="1153" spans="1:11" x14ac:dyDescent="0.35">
      <c r="A1153" t="s">
        <v>4347</v>
      </c>
      <c r="B1153" t="s">
        <v>4348</v>
      </c>
      <c r="C1153" t="s">
        <v>1009</v>
      </c>
      <c r="D1153" s="17">
        <v>45948</v>
      </c>
      <c r="E1153">
        <v>10</v>
      </c>
      <c r="F1153" t="s">
        <v>48</v>
      </c>
      <c r="G1153" t="str">
        <f>VLOOKUP(Table_Query_from_OCE_REP4[[#This Row],[FMPORT]],Table_Query_from_OCE_REP_1[],2,)</f>
        <v>ROME (CIVITAVECCHIA), ITALY</v>
      </c>
      <c r="H1153" t="s">
        <v>49</v>
      </c>
      <c r="I1153" t="str">
        <f>VLOOKUP(Table_Query_from_OCE_REP4[[#This Row],[TOPORT]],Table_Query_from_OCE_REP_1[[PCODE]:[PNAME]],2,)</f>
        <v>BARCELONA, SPAIN</v>
      </c>
      <c r="J1153" t="str">
        <f>_xlfn.CONCAT(Table_Query_from_OCE_REP4[[#This Row],[FMPORT]],"/",Table_Query_from_OCE_REP4[[#This Row],[TOPORT]])</f>
        <v>CIV/BCN</v>
      </c>
      <c r="K1153" t="str">
        <f>_xlfn.CONCAT(Table_Query_from_OCE_REP4[[#This Row],[FM NAME]],"/",Table_Query_from_OCE_REP4[[#This Row],[TO NAME]])</f>
        <v>ROME (CIVITAVECCHIA), ITALY/BARCELONA, SPAIN</v>
      </c>
    </row>
    <row r="1154" spans="1:11" x14ac:dyDescent="0.35">
      <c r="A1154" t="s">
        <v>4349</v>
      </c>
      <c r="B1154" t="s">
        <v>4350</v>
      </c>
      <c r="C1154" t="s">
        <v>1009</v>
      </c>
      <c r="D1154" s="17">
        <v>45948</v>
      </c>
      <c r="E1154">
        <v>20</v>
      </c>
      <c r="F1154" t="s">
        <v>48</v>
      </c>
      <c r="G1154" t="str">
        <f>VLOOKUP(Table_Query_from_OCE_REP4[[#This Row],[FMPORT]],Table_Query_from_OCE_REP_1[],2,)</f>
        <v>ROME (CIVITAVECCHIA), ITALY</v>
      </c>
      <c r="H1154" t="s">
        <v>59</v>
      </c>
      <c r="I1154" t="str">
        <f>VLOOKUP(Table_Query_from_OCE_REP4[[#This Row],[TOPORT]],Table_Query_from_OCE_REP_1[[PCODE]:[PNAME]],2,)</f>
        <v>LISBON, PORTUGAL</v>
      </c>
      <c r="J1154" t="str">
        <f>_xlfn.CONCAT(Table_Query_from_OCE_REP4[[#This Row],[FMPORT]],"/",Table_Query_from_OCE_REP4[[#This Row],[TOPORT]])</f>
        <v>CIV/LIS</v>
      </c>
      <c r="K1154" t="str">
        <f>_xlfn.CONCAT(Table_Query_from_OCE_REP4[[#This Row],[FM NAME]],"/",Table_Query_from_OCE_REP4[[#This Row],[TO NAME]])</f>
        <v>ROME (CIVITAVECCHIA), ITALY/LISBON, PORTUGAL</v>
      </c>
    </row>
    <row r="1155" spans="1:11" x14ac:dyDescent="0.35">
      <c r="A1155" t="s">
        <v>4351</v>
      </c>
      <c r="B1155" t="s">
        <v>4352</v>
      </c>
      <c r="C1155" t="s">
        <v>1009</v>
      </c>
      <c r="D1155" s="17">
        <v>45958</v>
      </c>
      <c r="E1155">
        <v>10</v>
      </c>
      <c r="F1155" t="s">
        <v>49</v>
      </c>
      <c r="G1155" t="str">
        <f>VLOOKUP(Table_Query_from_OCE_REP4[[#This Row],[FMPORT]],Table_Query_from_OCE_REP_1[],2,)</f>
        <v>BARCELONA, SPAIN</v>
      </c>
      <c r="H1155" t="s">
        <v>59</v>
      </c>
      <c r="I1155" t="str">
        <f>VLOOKUP(Table_Query_from_OCE_REP4[[#This Row],[TOPORT]],Table_Query_from_OCE_REP_1[[PCODE]:[PNAME]],2,)</f>
        <v>LISBON, PORTUGAL</v>
      </c>
      <c r="J1155" t="str">
        <f>_xlfn.CONCAT(Table_Query_from_OCE_REP4[[#This Row],[FMPORT]],"/",Table_Query_from_OCE_REP4[[#This Row],[TOPORT]])</f>
        <v>BCN/LIS</v>
      </c>
      <c r="K1155" t="str">
        <f>_xlfn.CONCAT(Table_Query_from_OCE_REP4[[#This Row],[FM NAME]],"/",Table_Query_from_OCE_REP4[[#This Row],[TO NAME]])</f>
        <v>BARCELONA, SPAIN/LISBON, PORTUGAL</v>
      </c>
    </row>
    <row r="1156" spans="1:11" x14ac:dyDescent="0.35">
      <c r="A1156" t="s">
        <v>1201</v>
      </c>
      <c r="B1156" t="s">
        <v>1202</v>
      </c>
      <c r="C1156" t="s">
        <v>1203</v>
      </c>
      <c r="D1156" s="17">
        <v>45016</v>
      </c>
      <c r="E1156">
        <v>3</v>
      </c>
      <c r="F1156" t="s">
        <v>1204</v>
      </c>
      <c r="G1156" t="str">
        <f>VLOOKUP(Table_Query_from_OCE_REP4[[#This Row],[FMPORT]],Table_Query_from_OCE_REP_1[],2,)</f>
        <v>GENOA, ITALY</v>
      </c>
      <c r="H1156" t="s">
        <v>49</v>
      </c>
      <c r="I1156" t="str">
        <f>VLOOKUP(Table_Query_from_OCE_REP4[[#This Row],[TOPORT]],Table_Query_from_OCE_REP_1[[PCODE]:[PNAME]],2,)</f>
        <v>BARCELONA, SPAIN</v>
      </c>
      <c r="J1156" t="str">
        <f>_xlfn.CONCAT(Table_Query_from_OCE_REP4[[#This Row],[FMPORT]],"/",Table_Query_from_OCE_REP4[[#This Row],[TOPORT]])</f>
        <v>GOA/BCN</v>
      </c>
      <c r="K1156" t="str">
        <f>_xlfn.CONCAT(Table_Query_from_OCE_REP4[[#This Row],[FM NAME]],"/",Table_Query_from_OCE_REP4[[#This Row],[TO NAME]])</f>
        <v>GENOA, ITALY/BARCELONA, SPAIN</v>
      </c>
    </row>
    <row r="1157" spans="1:11" x14ac:dyDescent="0.35">
      <c r="A1157" t="s">
        <v>1205</v>
      </c>
      <c r="B1157" t="s">
        <v>1206</v>
      </c>
      <c r="C1157" t="s">
        <v>1203</v>
      </c>
      <c r="D1157" s="17">
        <v>45019</v>
      </c>
      <c r="E1157">
        <v>5</v>
      </c>
      <c r="F1157" t="s">
        <v>49</v>
      </c>
      <c r="G1157" t="str">
        <f>VLOOKUP(Table_Query_from_OCE_REP4[[#This Row],[FMPORT]],Table_Query_from_OCE_REP_1[],2,)</f>
        <v>BARCELONA, SPAIN</v>
      </c>
      <c r="H1157" t="s">
        <v>49</v>
      </c>
      <c r="I1157" t="str">
        <f>VLOOKUP(Table_Query_from_OCE_REP4[[#This Row],[TOPORT]],Table_Query_from_OCE_REP_1[[PCODE]:[PNAME]],2,)</f>
        <v>BARCELONA, SPAIN</v>
      </c>
      <c r="J1157" t="str">
        <f>_xlfn.CONCAT(Table_Query_from_OCE_REP4[[#This Row],[FMPORT]],"/",Table_Query_from_OCE_REP4[[#This Row],[TOPORT]])</f>
        <v>BCN/BCN</v>
      </c>
      <c r="K1157" t="str">
        <f>_xlfn.CONCAT(Table_Query_from_OCE_REP4[[#This Row],[FM NAME]],"/",Table_Query_from_OCE_REP4[[#This Row],[TO NAME]])</f>
        <v>BARCELONA, SPAIN/BARCELONA, SPAIN</v>
      </c>
    </row>
    <row r="1158" spans="1:11" x14ac:dyDescent="0.35">
      <c r="A1158" t="s">
        <v>1207</v>
      </c>
      <c r="B1158" t="s">
        <v>1208</v>
      </c>
      <c r="C1158" t="s">
        <v>1203</v>
      </c>
      <c r="D1158" s="17">
        <v>45024</v>
      </c>
      <c r="E1158">
        <v>1</v>
      </c>
      <c r="F1158" t="s">
        <v>49</v>
      </c>
      <c r="G1158" t="str">
        <f>VLOOKUP(Table_Query_from_OCE_REP4[[#This Row],[FMPORT]],Table_Query_from_OCE_REP_1[],2,)</f>
        <v>BARCELONA, SPAIN</v>
      </c>
      <c r="H1158" t="s">
        <v>49</v>
      </c>
      <c r="I1158" t="str">
        <f>VLOOKUP(Table_Query_from_OCE_REP4[[#This Row],[TOPORT]],Table_Query_from_OCE_REP_1[[PCODE]:[PNAME]],2,)</f>
        <v>BARCELONA, SPAIN</v>
      </c>
      <c r="J1158" t="str">
        <f>_xlfn.CONCAT(Table_Query_from_OCE_REP4[[#This Row],[FMPORT]],"/",Table_Query_from_OCE_REP4[[#This Row],[TOPORT]])</f>
        <v>BCN/BCN</v>
      </c>
      <c r="K1158" t="str">
        <f>_xlfn.CONCAT(Table_Query_from_OCE_REP4[[#This Row],[FM NAME]],"/",Table_Query_from_OCE_REP4[[#This Row],[TO NAME]])</f>
        <v>BARCELONA, SPAIN/BARCELONA, SPAIN</v>
      </c>
    </row>
    <row r="1159" spans="1:11" x14ac:dyDescent="0.35">
      <c r="A1159" t="s">
        <v>1209</v>
      </c>
      <c r="B1159" t="s">
        <v>1210</v>
      </c>
      <c r="C1159" t="s">
        <v>1203</v>
      </c>
      <c r="D1159" s="17">
        <v>45025</v>
      </c>
      <c r="E1159">
        <v>5</v>
      </c>
      <c r="F1159" t="s">
        <v>49</v>
      </c>
      <c r="G1159" t="str">
        <f>VLOOKUP(Table_Query_from_OCE_REP4[[#This Row],[FMPORT]],Table_Query_from_OCE_REP_1[],2,)</f>
        <v>BARCELONA, SPAIN</v>
      </c>
      <c r="H1159" t="s">
        <v>48</v>
      </c>
      <c r="I1159" t="str">
        <f>VLOOKUP(Table_Query_from_OCE_REP4[[#This Row],[TOPORT]],Table_Query_from_OCE_REP_1[[PCODE]:[PNAME]],2,)</f>
        <v>ROME (CIVITAVECCHIA), ITALY</v>
      </c>
      <c r="J1159" t="str">
        <f>_xlfn.CONCAT(Table_Query_from_OCE_REP4[[#This Row],[FMPORT]],"/",Table_Query_from_OCE_REP4[[#This Row],[TOPORT]])</f>
        <v>BCN/CIV</v>
      </c>
      <c r="K1159" t="str">
        <f>_xlfn.CONCAT(Table_Query_from_OCE_REP4[[#This Row],[FM NAME]],"/",Table_Query_from_OCE_REP4[[#This Row],[TO NAME]])</f>
        <v>BARCELONA, SPAIN/ROME (CIVITAVECCHIA), ITALY</v>
      </c>
    </row>
    <row r="1160" spans="1:11" x14ac:dyDescent="0.35">
      <c r="A1160" t="s">
        <v>1211</v>
      </c>
      <c r="B1160" t="s">
        <v>1212</v>
      </c>
      <c r="C1160" t="s">
        <v>1203</v>
      </c>
      <c r="D1160" s="17">
        <v>45030</v>
      </c>
      <c r="E1160">
        <v>12</v>
      </c>
      <c r="F1160" t="s">
        <v>48</v>
      </c>
      <c r="G1160" t="str">
        <f>VLOOKUP(Table_Query_from_OCE_REP4[[#This Row],[FMPORT]],Table_Query_from_OCE_REP_1[],2,)</f>
        <v>ROME (CIVITAVECCHIA), ITALY</v>
      </c>
      <c r="H1160" t="s">
        <v>49</v>
      </c>
      <c r="I1160" t="str">
        <f>VLOOKUP(Table_Query_from_OCE_REP4[[#This Row],[TOPORT]],Table_Query_from_OCE_REP_1[[PCODE]:[PNAME]],2,)</f>
        <v>BARCELONA, SPAIN</v>
      </c>
      <c r="J1160" t="str">
        <f>_xlfn.CONCAT(Table_Query_from_OCE_REP4[[#This Row],[FMPORT]],"/",Table_Query_from_OCE_REP4[[#This Row],[TOPORT]])</f>
        <v>CIV/BCN</v>
      </c>
      <c r="K1160" t="str">
        <f>_xlfn.CONCAT(Table_Query_from_OCE_REP4[[#This Row],[FM NAME]],"/",Table_Query_from_OCE_REP4[[#This Row],[TO NAME]])</f>
        <v>ROME (CIVITAVECCHIA), ITALY/BARCELONA, SPAIN</v>
      </c>
    </row>
    <row r="1161" spans="1:11" x14ac:dyDescent="0.35">
      <c r="A1161" t="s">
        <v>1213</v>
      </c>
      <c r="B1161" t="s">
        <v>1176</v>
      </c>
      <c r="C1161" t="s">
        <v>1203</v>
      </c>
      <c r="D1161" s="17">
        <v>45042</v>
      </c>
      <c r="E1161">
        <v>10</v>
      </c>
      <c r="F1161" t="s">
        <v>49</v>
      </c>
      <c r="G1161" t="str">
        <f>VLOOKUP(Table_Query_from_OCE_REP4[[#This Row],[FMPORT]],Table_Query_from_OCE_REP_1[],2,)</f>
        <v>BARCELONA, SPAIN</v>
      </c>
      <c r="H1161" t="s">
        <v>48</v>
      </c>
      <c r="I1161" t="str">
        <f>VLOOKUP(Table_Query_from_OCE_REP4[[#This Row],[TOPORT]],Table_Query_from_OCE_REP_1[[PCODE]:[PNAME]],2,)</f>
        <v>ROME (CIVITAVECCHIA), ITALY</v>
      </c>
      <c r="J1161" t="str">
        <f>_xlfn.CONCAT(Table_Query_from_OCE_REP4[[#This Row],[FMPORT]],"/",Table_Query_from_OCE_REP4[[#This Row],[TOPORT]])</f>
        <v>BCN/CIV</v>
      </c>
      <c r="K1161" t="str">
        <f>_xlfn.CONCAT(Table_Query_from_OCE_REP4[[#This Row],[FM NAME]],"/",Table_Query_from_OCE_REP4[[#This Row],[TO NAME]])</f>
        <v>BARCELONA, SPAIN/ROME (CIVITAVECCHIA), ITALY</v>
      </c>
    </row>
    <row r="1162" spans="1:11" x14ac:dyDescent="0.35">
      <c r="A1162" t="s">
        <v>3971</v>
      </c>
      <c r="B1162" t="s">
        <v>4036</v>
      </c>
      <c r="C1162" t="s">
        <v>1203</v>
      </c>
      <c r="D1162" s="17">
        <v>45049</v>
      </c>
      <c r="E1162">
        <v>3</v>
      </c>
      <c r="F1162" t="s">
        <v>1204</v>
      </c>
      <c r="G1162" t="str">
        <f>VLOOKUP(Table_Query_from_OCE_REP4[[#This Row],[FMPORT]],Table_Query_from_OCE_REP_1[],2,)</f>
        <v>GENOA, ITALY</v>
      </c>
      <c r="H1162" t="s">
        <v>48</v>
      </c>
      <c r="I1162" t="str">
        <f>VLOOKUP(Table_Query_from_OCE_REP4[[#This Row],[TOPORT]],Table_Query_from_OCE_REP_1[[PCODE]:[PNAME]],2,)</f>
        <v>ROME (CIVITAVECCHIA), ITALY</v>
      </c>
      <c r="J1162" t="str">
        <f>_xlfn.CONCAT(Table_Query_from_OCE_REP4[[#This Row],[FMPORT]],"/",Table_Query_from_OCE_REP4[[#This Row],[TOPORT]])</f>
        <v>GOA/CIV</v>
      </c>
      <c r="K1162" t="str">
        <f>_xlfn.CONCAT(Table_Query_from_OCE_REP4[[#This Row],[FM NAME]],"/",Table_Query_from_OCE_REP4[[#This Row],[TO NAME]])</f>
        <v>GENOA, ITALY/ROME (CIVITAVECCHIA), ITALY</v>
      </c>
    </row>
    <row r="1163" spans="1:11" x14ac:dyDescent="0.35">
      <c r="A1163" t="s">
        <v>4037</v>
      </c>
      <c r="B1163" t="s">
        <v>4038</v>
      </c>
      <c r="C1163" t="s">
        <v>1203</v>
      </c>
      <c r="D1163" s="17">
        <v>45049</v>
      </c>
      <c r="E1163">
        <v>7</v>
      </c>
      <c r="F1163" t="s">
        <v>1204</v>
      </c>
      <c r="G1163" t="str">
        <f>VLOOKUP(Table_Query_from_OCE_REP4[[#This Row],[FMPORT]],Table_Query_from_OCE_REP_1[],2,)</f>
        <v>GENOA, ITALY</v>
      </c>
      <c r="H1163" t="s">
        <v>2262</v>
      </c>
      <c r="I1163" t="str">
        <f>VLOOKUP(Table_Query_from_OCE_REP4[[#This Row],[TOPORT]],Table_Query_from_OCE_REP_1[[PCODE]:[PNAME]],2,)</f>
        <v>NAPLES/POMPEII, ITALY</v>
      </c>
      <c r="J1163" t="str">
        <f>_xlfn.CONCAT(Table_Query_from_OCE_REP4[[#This Row],[FMPORT]],"/",Table_Query_from_OCE_REP4[[#This Row],[TOPORT]])</f>
        <v>GOA/NAP</v>
      </c>
      <c r="K1163" t="str">
        <f>_xlfn.CONCAT(Table_Query_from_OCE_REP4[[#This Row],[FM NAME]],"/",Table_Query_from_OCE_REP4[[#This Row],[TO NAME]])</f>
        <v>GENOA, ITALY/NAPLES/POMPEII, ITALY</v>
      </c>
    </row>
    <row r="1164" spans="1:11" x14ac:dyDescent="0.35">
      <c r="A1164" t="s">
        <v>4028</v>
      </c>
      <c r="B1164" t="s">
        <v>4038</v>
      </c>
      <c r="C1164" t="s">
        <v>1203</v>
      </c>
      <c r="D1164" s="17">
        <v>45049</v>
      </c>
      <c r="E1164">
        <v>10</v>
      </c>
      <c r="F1164" t="s">
        <v>1204</v>
      </c>
      <c r="G1164" t="str">
        <f>VLOOKUP(Table_Query_from_OCE_REP4[[#This Row],[FMPORT]],Table_Query_from_OCE_REP_1[],2,)</f>
        <v>GENOA, ITALY</v>
      </c>
      <c r="H1164" t="s">
        <v>48</v>
      </c>
      <c r="I1164" t="str">
        <f>VLOOKUP(Table_Query_from_OCE_REP4[[#This Row],[TOPORT]],Table_Query_from_OCE_REP_1[[PCODE]:[PNAME]],2,)</f>
        <v>ROME (CIVITAVECCHIA), ITALY</v>
      </c>
      <c r="J1164" t="str">
        <f>_xlfn.CONCAT(Table_Query_from_OCE_REP4[[#This Row],[FMPORT]],"/",Table_Query_from_OCE_REP4[[#This Row],[TOPORT]])</f>
        <v>GOA/CIV</v>
      </c>
      <c r="K1164" t="str">
        <f>_xlfn.CONCAT(Table_Query_from_OCE_REP4[[#This Row],[FM NAME]],"/",Table_Query_from_OCE_REP4[[#This Row],[TO NAME]])</f>
        <v>GENOA, ITALY/ROME (CIVITAVECCHIA), ITALY</v>
      </c>
    </row>
    <row r="1165" spans="1:11" x14ac:dyDescent="0.35">
      <c r="A1165" t="s">
        <v>1214</v>
      </c>
      <c r="B1165" t="s">
        <v>4039</v>
      </c>
      <c r="C1165" t="s">
        <v>1203</v>
      </c>
      <c r="D1165" s="17">
        <v>45052</v>
      </c>
      <c r="E1165">
        <v>4</v>
      </c>
      <c r="F1165" t="s">
        <v>48</v>
      </c>
      <c r="G1165" t="str">
        <f>VLOOKUP(Table_Query_from_OCE_REP4[[#This Row],[FMPORT]],Table_Query_from_OCE_REP_1[],2,)</f>
        <v>ROME (CIVITAVECCHIA), ITALY</v>
      </c>
      <c r="H1165" t="s">
        <v>2262</v>
      </c>
      <c r="I1165" t="str">
        <f>VLOOKUP(Table_Query_from_OCE_REP4[[#This Row],[TOPORT]],Table_Query_from_OCE_REP_1[[PCODE]:[PNAME]],2,)</f>
        <v>NAPLES/POMPEII, ITALY</v>
      </c>
      <c r="J1165" t="str">
        <f>_xlfn.CONCAT(Table_Query_from_OCE_REP4[[#This Row],[FMPORT]],"/",Table_Query_from_OCE_REP4[[#This Row],[TOPORT]])</f>
        <v>CIV/NAP</v>
      </c>
      <c r="K1165" t="str">
        <f>_xlfn.CONCAT(Table_Query_from_OCE_REP4[[#This Row],[FM NAME]],"/",Table_Query_from_OCE_REP4[[#This Row],[TO NAME]])</f>
        <v>ROME (CIVITAVECCHIA), ITALY/NAPLES/POMPEII, ITALY</v>
      </c>
    </row>
    <row r="1166" spans="1:11" x14ac:dyDescent="0.35">
      <c r="A1166" t="s">
        <v>4029</v>
      </c>
      <c r="B1166" t="s">
        <v>4039</v>
      </c>
      <c r="C1166" t="s">
        <v>1203</v>
      </c>
      <c r="D1166" s="17">
        <v>45052</v>
      </c>
      <c r="E1166">
        <v>7</v>
      </c>
      <c r="F1166" t="s">
        <v>48</v>
      </c>
      <c r="G1166" t="str">
        <f>VLOOKUP(Table_Query_from_OCE_REP4[[#This Row],[FMPORT]],Table_Query_from_OCE_REP_1[],2,)</f>
        <v>ROME (CIVITAVECCHIA), ITALY</v>
      </c>
      <c r="H1166" t="s">
        <v>48</v>
      </c>
      <c r="I1166" t="str">
        <f>VLOOKUP(Table_Query_from_OCE_REP4[[#This Row],[TOPORT]],Table_Query_from_OCE_REP_1[[PCODE]:[PNAME]],2,)</f>
        <v>ROME (CIVITAVECCHIA), ITALY</v>
      </c>
      <c r="J1166" t="str">
        <f>_xlfn.CONCAT(Table_Query_from_OCE_REP4[[#This Row],[FMPORT]],"/",Table_Query_from_OCE_REP4[[#This Row],[TOPORT]])</f>
        <v>CIV/CIV</v>
      </c>
      <c r="K1166" t="str">
        <f>_xlfn.CONCAT(Table_Query_from_OCE_REP4[[#This Row],[FM NAME]],"/",Table_Query_from_OCE_REP4[[#This Row],[TO NAME]])</f>
        <v>ROME (CIVITAVECCHIA), ITALY/ROME (CIVITAVECCHIA), ITALY</v>
      </c>
    </row>
    <row r="1167" spans="1:11" x14ac:dyDescent="0.35">
      <c r="A1167" t="s">
        <v>4030</v>
      </c>
      <c r="B1167" t="s">
        <v>4040</v>
      </c>
      <c r="C1167" t="s">
        <v>1203</v>
      </c>
      <c r="D1167" s="17">
        <v>45056</v>
      </c>
      <c r="E1167">
        <v>3</v>
      </c>
      <c r="F1167" t="s">
        <v>2262</v>
      </c>
      <c r="G1167" t="str">
        <f>VLOOKUP(Table_Query_from_OCE_REP4[[#This Row],[FMPORT]],Table_Query_from_OCE_REP_1[],2,)</f>
        <v>NAPLES/POMPEII, ITALY</v>
      </c>
      <c r="H1167" t="s">
        <v>48</v>
      </c>
      <c r="I1167" t="str">
        <f>VLOOKUP(Table_Query_from_OCE_REP4[[#This Row],[TOPORT]],Table_Query_from_OCE_REP_1[[PCODE]:[PNAME]],2,)</f>
        <v>ROME (CIVITAVECCHIA), ITALY</v>
      </c>
      <c r="J1167" t="str">
        <f>_xlfn.CONCAT(Table_Query_from_OCE_REP4[[#This Row],[FMPORT]],"/",Table_Query_from_OCE_REP4[[#This Row],[TOPORT]])</f>
        <v>NAP/CIV</v>
      </c>
      <c r="K1167" t="str">
        <f>_xlfn.CONCAT(Table_Query_from_OCE_REP4[[#This Row],[FM NAME]],"/",Table_Query_from_OCE_REP4[[#This Row],[TO NAME]])</f>
        <v>NAPLES/POMPEII, ITALY/ROME (CIVITAVECCHIA), ITALY</v>
      </c>
    </row>
    <row r="1168" spans="1:11" x14ac:dyDescent="0.35">
      <c r="A1168" t="s">
        <v>4031</v>
      </c>
      <c r="B1168" t="s">
        <v>4032</v>
      </c>
      <c r="C1168" t="s">
        <v>1203</v>
      </c>
      <c r="D1168" s="17">
        <v>45059</v>
      </c>
      <c r="E1168">
        <v>7</v>
      </c>
      <c r="F1168" t="s">
        <v>48</v>
      </c>
      <c r="G1168" t="str">
        <f>VLOOKUP(Table_Query_from_OCE_REP4[[#This Row],[FMPORT]],Table_Query_from_OCE_REP_1[],2,)</f>
        <v>ROME (CIVITAVECCHIA), ITALY</v>
      </c>
      <c r="H1168" t="s">
        <v>88</v>
      </c>
      <c r="I1168" t="str">
        <f>VLOOKUP(Table_Query_from_OCE_REP4[[#This Row],[TOPORT]],Table_Query_from_OCE_REP_1[[PCODE]:[PNAME]],2,)</f>
        <v>TRIESTE, ITALY</v>
      </c>
      <c r="J1168" t="str">
        <f>_xlfn.CONCAT(Table_Query_from_OCE_REP4[[#This Row],[FMPORT]],"/",Table_Query_from_OCE_REP4[[#This Row],[TOPORT]])</f>
        <v>CIV/TRS</v>
      </c>
      <c r="K1168" t="str">
        <f>_xlfn.CONCAT(Table_Query_from_OCE_REP4[[#This Row],[FM NAME]],"/",Table_Query_from_OCE_REP4[[#This Row],[TO NAME]])</f>
        <v>ROME (CIVITAVECCHIA), ITALY/TRIESTE, ITALY</v>
      </c>
    </row>
    <row r="1169" spans="1:11" x14ac:dyDescent="0.35">
      <c r="A1169" t="s">
        <v>3972</v>
      </c>
      <c r="B1169" t="s">
        <v>3973</v>
      </c>
      <c r="C1169" t="s">
        <v>1203</v>
      </c>
      <c r="D1169" s="17">
        <v>45060</v>
      </c>
      <c r="E1169">
        <v>6</v>
      </c>
      <c r="F1169" t="s">
        <v>48</v>
      </c>
      <c r="G1169" t="str">
        <f>VLOOKUP(Table_Query_from_OCE_REP4[[#This Row],[FMPORT]],Table_Query_from_OCE_REP_1[],2,)</f>
        <v>ROME (CIVITAVECCHIA), ITALY</v>
      </c>
      <c r="H1169" t="s">
        <v>88</v>
      </c>
      <c r="I1169" t="str">
        <f>VLOOKUP(Table_Query_from_OCE_REP4[[#This Row],[TOPORT]],Table_Query_from_OCE_REP_1[[PCODE]:[PNAME]],2,)</f>
        <v>TRIESTE, ITALY</v>
      </c>
      <c r="J1169" t="str">
        <f>_xlfn.CONCAT(Table_Query_from_OCE_REP4[[#This Row],[FMPORT]],"/",Table_Query_from_OCE_REP4[[#This Row],[TOPORT]])</f>
        <v>CIV/TRS</v>
      </c>
      <c r="K1169" t="str">
        <f>_xlfn.CONCAT(Table_Query_from_OCE_REP4[[#This Row],[FM NAME]],"/",Table_Query_from_OCE_REP4[[#This Row],[TO NAME]])</f>
        <v>ROME (CIVITAVECCHIA), ITALY/TRIESTE, ITALY</v>
      </c>
    </row>
    <row r="1170" spans="1:11" x14ac:dyDescent="0.35">
      <c r="A1170" t="s">
        <v>1215</v>
      </c>
      <c r="B1170" t="s">
        <v>1216</v>
      </c>
      <c r="C1170" t="s">
        <v>1203</v>
      </c>
      <c r="D1170" s="17">
        <v>45066</v>
      </c>
      <c r="E1170">
        <v>12</v>
      </c>
      <c r="F1170" t="s">
        <v>88</v>
      </c>
      <c r="G1170" t="str">
        <f>VLOOKUP(Table_Query_from_OCE_REP4[[#This Row],[FMPORT]],Table_Query_from_OCE_REP_1[],2,)</f>
        <v>TRIESTE, ITALY</v>
      </c>
      <c r="H1170" t="s">
        <v>47</v>
      </c>
      <c r="I1170" t="str">
        <f>VLOOKUP(Table_Query_from_OCE_REP4[[#This Row],[TOPORT]],Table_Query_from_OCE_REP_1[[PCODE]:[PNAME]],2,)</f>
        <v>ATHENS (PIRAEUS), GREECE</v>
      </c>
      <c r="J1170" t="str">
        <f>_xlfn.CONCAT(Table_Query_from_OCE_REP4[[#This Row],[FMPORT]],"/",Table_Query_from_OCE_REP4[[#This Row],[TOPORT]])</f>
        <v>TRS/PIR</v>
      </c>
      <c r="K1170" t="str">
        <f>_xlfn.CONCAT(Table_Query_from_OCE_REP4[[#This Row],[FM NAME]],"/",Table_Query_from_OCE_REP4[[#This Row],[TO NAME]])</f>
        <v>TRIESTE, ITALY/ATHENS (PIRAEUS), GREECE</v>
      </c>
    </row>
    <row r="1171" spans="1:11" x14ac:dyDescent="0.35">
      <c r="A1171" t="s">
        <v>1217</v>
      </c>
      <c r="B1171" t="s">
        <v>1218</v>
      </c>
      <c r="C1171" t="s">
        <v>1203</v>
      </c>
      <c r="D1171" s="17">
        <v>45078</v>
      </c>
      <c r="E1171">
        <v>10</v>
      </c>
      <c r="F1171" t="s">
        <v>47</v>
      </c>
      <c r="G1171" t="str">
        <f>VLOOKUP(Table_Query_from_OCE_REP4[[#This Row],[FMPORT]],Table_Query_from_OCE_REP_1[],2,)</f>
        <v>ATHENS (PIRAEUS), GREECE</v>
      </c>
      <c r="H1171" t="s">
        <v>411</v>
      </c>
      <c r="I1171" t="str">
        <f>VLOOKUP(Table_Query_from_OCE_REP4[[#This Row],[TOPORT]],Table_Query_from_OCE_REP_1[[PCODE]:[PNAME]],2,)</f>
        <v>ISTANBUL, TURKEY</v>
      </c>
      <c r="J1171" t="str">
        <f>_xlfn.CONCAT(Table_Query_from_OCE_REP4[[#This Row],[FMPORT]],"/",Table_Query_from_OCE_REP4[[#This Row],[TOPORT]])</f>
        <v>PIR/IST</v>
      </c>
      <c r="K1171" t="str">
        <f>_xlfn.CONCAT(Table_Query_from_OCE_REP4[[#This Row],[FM NAME]],"/",Table_Query_from_OCE_REP4[[#This Row],[TO NAME]])</f>
        <v>ATHENS (PIRAEUS), GREECE/ISTANBUL, TURKEY</v>
      </c>
    </row>
    <row r="1172" spans="1:11" x14ac:dyDescent="0.35">
      <c r="A1172" t="s">
        <v>1219</v>
      </c>
      <c r="B1172" t="s">
        <v>1220</v>
      </c>
      <c r="C1172" t="s">
        <v>1203</v>
      </c>
      <c r="D1172" s="17">
        <v>45088</v>
      </c>
      <c r="E1172">
        <v>14</v>
      </c>
      <c r="F1172" t="s">
        <v>411</v>
      </c>
      <c r="G1172" t="str">
        <f>VLOOKUP(Table_Query_from_OCE_REP4[[#This Row],[FMPORT]],Table_Query_from_OCE_REP_1[],2,)</f>
        <v>ISTANBUL, TURKEY</v>
      </c>
      <c r="H1172" t="s">
        <v>48</v>
      </c>
      <c r="I1172" t="str">
        <f>VLOOKUP(Table_Query_from_OCE_REP4[[#This Row],[TOPORT]],Table_Query_from_OCE_REP_1[[PCODE]:[PNAME]],2,)</f>
        <v>ROME (CIVITAVECCHIA), ITALY</v>
      </c>
      <c r="J1172" t="str">
        <f>_xlfn.CONCAT(Table_Query_from_OCE_REP4[[#This Row],[FMPORT]],"/",Table_Query_from_OCE_REP4[[#This Row],[TOPORT]])</f>
        <v>IST/CIV</v>
      </c>
      <c r="K1172" t="str">
        <f>_xlfn.CONCAT(Table_Query_from_OCE_REP4[[#This Row],[FM NAME]],"/",Table_Query_from_OCE_REP4[[#This Row],[TO NAME]])</f>
        <v>ISTANBUL, TURKEY/ROME (CIVITAVECCHIA), ITALY</v>
      </c>
    </row>
    <row r="1173" spans="1:11" x14ac:dyDescent="0.35">
      <c r="A1173" t="s">
        <v>1221</v>
      </c>
      <c r="B1173" t="s">
        <v>1222</v>
      </c>
      <c r="C1173" t="s">
        <v>1203</v>
      </c>
      <c r="D1173" s="17">
        <v>45102</v>
      </c>
      <c r="E1173">
        <v>10</v>
      </c>
      <c r="F1173" t="s">
        <v>48</v>
      </c>
      <c r="G1173" t="str">
        <f>VLOOKUP(Table_Query_from_OCE_REP4[[#This Row],[FMPORT]],Table_Query_from_OCE_REP_1[],2,)</f>
        <v>ROME (CIVITAVECCHIA), ITALY</v>
      </c>
      <c r="H1173" t="s">
        <v>47</v>
      </c>
      <c r="I1173" t="str">
        <f>VLOOKUP(Table_Query_from_OCE_REP4[[#This Row],[TOPORT]],Table_Query_from_OCE_REP_1[[PCODE]:[PNAME]],2,)</f>
        <v>ATHENS (PIRAEUS), GREECE</v>
      </c>
      <c r="J1173" t="str">
        <f>_xlfn.CONCAT(Table_Query_from_OCE_REP4[[#This Row],[FMPORT]],"/",Table_Query_from_OCE_REP4[[#This Row],[TOPORT]])</f>
        <v>CIV/PIR</v>
      </c>
      <c r="K1173" t="str">
        <f>_xlfn.CONCAT(Table_Query_from_OCE_REP4[[#This Row],[FM NAME]],"/",Table_Query_from_OCE_REP4[[#This Row],[TO NAME]])</f>
        <v>ROME (CIVITAVECCHIA), ITALY/ATHENS (PIRAEUS), GREECE</v>
      </c>
    </row>
    <row r="1174" spans="1:11" x14ac:dyDescent="0.35">
      <c r="A1174" t="s">
        <v>1223</v>
      </c>
      <c r="B1174" t="s">
        <v>3673</v>
      </c>
      <c r="C1174" t="s">
        <v>1203</v>
      </c>
      <c r="D1174" s="17">
        <v>45112</v>
      </c>
      <c r="E1174">
        <v>10</v>
      </c>
      <c r="F1174" t="s">
        <v>47</v>
      </c>
      <c r="G1174" t="str">
        <f>VLOOKUP(Table_Query_from_OCE_REP4[[#This Row],[FMPORT]],Table_Query_from_OCE_REP_1[],2,)</f>
        <v>ATHENS (PIRAEUS), GREECE</v>
      </c>
      <c r="H1174" t="s">
        <v>88</v>
      </c>
      <c r="I1174" t="str">
        <f>VLOOKUP(Table_Query_from_OCE_REP4[[#This Row],[TOPORT]],Table_Query_from_OCE_REP_1[[PCODE]:[PNAME]],2,)</f>
        <v>TRIESTE, ITALY</v>
      </c>
      <c r="J1174" t="str">
        <f>_xlfn.CONCAT(Table_Query_from_OCE_REP4[[#This Row],[FMPORT]],"/",Table_Query_from_OCE_REP4[[#This Row],[TOPORT]])</f>
        <v>PIR/TRS</v>
      </c>
      <c r="K1174" t="str">
        <f>_xlfn.CONCAT(Table_Query_from_OCE_REP4[[#This Row],[FM NAME]],"/",Table_Query_from_OCE_REP4[[#This Row],[TO NAME]])</f>
        <v>ATHENS (PIRAEUS), GREECE/TRIESTE, ITALY</v>
      </c>
    </row>
    <row r="1175" spans="1:11" x14ac:dyDescent="0.35">
      <c r="A1175" t="s">
        <v>1224</v>
      </c>
      <c r="B1175" t="s">
        <v>1225</v>
      </c>
      <c r="C1175" t="s">
        <v>1203</v>
      </c>
      <c r="D1175" s="17">
        <v>45122</v>
      </c>
      <c r="E1175">
        <v>10</v>
      </c>
      <c r="F1175" t="s">
        <v>88</v>
      </c>
      <c r="G1175" t="str">
        <f>VLOOKUP(Table_Query_from_OCE_REP4[[#This Row],[FMPORT]],Table_Query_from_OCE_REP_1[],2,)</f>
        <v>TRIESTE, ITALY</v>
      </c>
      <c r="H1175" t="s">
        <v>48</v>
      </c>
      <c r="I1175" t="str">
        <f>VLOOKUP(Table_Query_from_OCE_REP4[[#This Row],[TOPORT]],Table_Query_from_OCE_REP_1[[PCODE]:[PNAME]],2,)</f>
        <v>ROME (CIVITAVECCHIA), ITALY</v>
      </c>
      <c r="J1175" t="str">
        <f>_xlfn.CONCAT(Table_Query_from_OCE_REP4[[#This Row],[FMPORT]],"/",Table_Query_from_OCE_REP4[[#This Row],[TOPORT]])</f>
        <v>TRS/CIV</v>
      </c>
      <c r="K1175" t="str">
        <f>_xlfn.CONCAT(Table_Query_from_OCE_REP4[[#This Row],[FM NAME]],"/",Table_Query_from_OCE_REP4[[#This Row],[TO NAME]])</f>
        <v>TRIESTE, ITALY/ROME (CIVITAVECCHIA), ITALY</v>
      </c>
    </row>
    <row r="1176" spans="1:11" x14ac:dyDescent="0.35">
      <c r="A1176" t="s">
        <v>1226</v>
      </c>
      <c r="B1176" t="s">
        <v>1227</v>
      </c>
      <c r="C1176" t="s">
        <v>1203</v>
      </c>
      <c r="D1176" s="17">
        <v>45132</v>
      </c>
      <c r="E1176">
        <v>10</v>
      </c>
      <c r="F1176" t="s">
        <v>48</v>
      </c>
      <c r="G1176" t="str">
        <f>VLOOKUP(Table_Query_from_OCE_REP4[[#This Row],[FMPORT]],Table_Query_from_OCE_REP_1[],2,)</f>
        <v>ROME (CIVITAVECCHIA), ITALY</v>
      </c>
      <c r="H1176" t="s">
        <v>49</v>
      </c>
      <c r="I1176" t="str">
        <f>VLOOKUP(Table_Query_from_OCE_REP4[[#This Row],[TOPORT]],Table_Query_from_OCE_REP_1[[PCODE]:[PNAME]],2,)</f>
        <v>BARCELONA, SPAIN</v>
      </c>
      <c r="J1176" t="str">
        <f>_xlfn.CONCAT(Table_Query_from_OCE_REP4[[#This Row],[FMPORT]],"/",Table_Query_from_OCE_REP4[[#This Row],[TOPORT]])</f>
        <v>CIV/BCN</v>
      </c>
      <c r="K1176" t="str">
        <f>_xlfn.CONCAT(Table_Query_from_OCE_REP4[[#This Row],[FM NAME]],"/",Table_Query_from_OCE_REP4[[#This Row],[TO NAME]])</f>
        <v>ROME (CIVITAVECCHIA), ITALY/BARCELONA, SPAIN</v>
      </c>
    </row>
    <row r="1177" spans="1:11" x14ac:dyDescent="0.35">
      <c r="A1177" t="s">
        <v>1228</v>
      </c>
      <c r="B1177" t="s">
        <v>1229</v>
      </c>
      <c r="C1177" t="s">
        <v>1203</v>
      </c>
      <c r="D1177" s="17">
        <v>45132</v>
      </c>
      <c r="E1177">
        <v>24</v>
      </c>
      <c r="F1177" t="s">
        <v>48</v>
      </c>
      <c r="G1177" t="str">
        <f>VLOOKUP(Table_Query_from_OCE_REP4[[#This Row],[FMPORT]],Table_Query_from_OCE_REP_1[],2,)</f>
        <v>ROME (CIVITAVECCHIA), ITALY</v>
      </c>
      <c r="H1177" t="s">
        <v>60</v>
      </c>
      <c r="I1177" t="str">
        <f>VLOOKUP(Table_Query_from_OCE_REP4[[#This Row],[TOPORT]],Table_Query_from_OCE_REP_1[[PCODE]:[PNAME]],2,)</f>
        <v>LONDON (SOUTHAMPTON), UK</v>
      </c>
      <c r="J1177" t="str">
        <f>_xlfn.CONCAT(Table_Query_from_OCE_REP4[[#This Row],[FMPORT]],"/",Table_Query_from_OCE_REP4[[#This Row],[TOPORT]])</f>
        <v>CIV/SOU</v>
      </c>
      <c r="K1177" t="str">
        <f>_xlfn.CONCAT(Table_Query_from_OCE_REP4[[#This Row],[FM NAME]],"/",Table_Query_from_OCE_REP4[[#This Row],[TO NAME]])</f>
        <v>ROME (CIVITAVECCHIA), ITALY/LONDON (SOUTHAMPTON), UK</v>
      </c>
    </row>
    <row r="1178" spans="1:11" x14ac:dyDescent="0.35">
      <c r="A1178" t="s">
        <v>1230</v>
      </c>
      <c r="B1178" t="s">
        <v>1231</v>
      </c>
      <c r="C1178" t="s">
        <v>1203</v>
      </c>
      <c r="D1178" s="17">
        <v>45142</v>
      </c>
      <c r="E1178">
        <v>14</v>
      </c>
      <c r="F1178" t="s">
        <v>49</v>
      </c>
      <c r="G1178" t="str">
        <f>VLOOKUP(Table_Query_from_OCE_REP4[[#This Row],[FMPORT]],Table_Query_from_OCE_REP_1[],2,)</f>
        <v>BARCELONA, SPAIN</v>
      </c>
      <c r="H1178" t="s">
        <v>60</v>
      </c>
      <c r="I1178" t="str">
        <f>VLOOKUP(Table_Query_from_OCE_REP4[[#This Row],[TOPORT]],Table_Query_from_OCE_REP_1[[PCODE]:[PNAME]],2,)</f>
        <v>LONDON (SOUTHAMPTON), UK</v>
      </c>
      <c r="J1178" t="str">
        <f>_xlfn.CONCAT(Table_Query_from_OCE_REP4[[#This Row],[FMPORT]],"/",Table_Query_from_OCE_REP4[[#This Row],[TOPORT]])</f>
        <v>BCN/SOU</v>
      </c>
      <c r="K1178" t="str">
        <f>_xlfn.CONCAT(Table_Query_from_OCE_REP4[[#This Row],[FM NAME]],"/",Table_Query_from_OCE_REP4[[#This Row],[TO NAME]])</f>
        <v>BARCELONA, SPAIN/LONDON (SOUTHAMPTON), UK</v>
      </c>
    </row>
    <row r="1179" spans="1:11" x14ac:dyDescent="0.35">
      <c r="A1179" t="s">
        <v>1232</v>
      </c>
      <c r="B1179" t="s">
        <v>1233</v>
      </c>
      <c r="C1179" t="s">
        <v>1203</v>
      </c>
      <c r="D1179" s="17">
        <v>45156</v>
      </c>
      <c r="E1179">
        <v>12</v>
      </c>
      <c r="F1179" t="s">
        <v>60</v>
      </c>
      <c r="G1179" t="str">
        <f>VLOOKUP(Table_Query_from_OCE_REP4[[#This Row],[FMPORT]],Table_Query_from_OCE_REP_1[],2,)</f>
        <v>LONDON (SOUTHAMPTON), UK</v>
      </c>
      <c r="H1179" t="s">
        <v>60</v>
      </c>
      <c r="I1179" t="str">
        <f>VLOOKUP(Table_Query_from_OCE_REP4[[#This Row],[TOPORT]],Table_Query_from_OCE_REP_1[[PCODE]:[PNAME]],2,)</f>
        <v>LONDON (SOUTHAMPTON), UK</v>
      </c>
      <c r="J1179" t="str">
        <f>_xlfn.CONCAT(Table_Query_from_OCE_REP4[[#This Row],[FMPORT]],"/",Table_Query_from_OCE_REP4[[#This Row],[TOPORT]])</f>
        <v>SOU/SOU</v>
      </c>
      <c r="K1179" t="str">
        <f>_xlfn.CONCAT(Table_Query_from_OCE_REP4[[#This Row],[FM NAME]],"/",Table_Query_from_OCE_REP4[[#This Row],[TO NAME]])</f>
        <v>LONDON (SOUTHAMPTON), UK/LONDON (SOUTHAMPTON), UK</v>
      </c>
    </row>
    <row r="1180" spans="1:11" x14ac:dyDescent="0.35">
      <c r="A1180" t="s">
        <v>1234</v>
      </c>
      <c r="B1180" t="s">
        <v>1235</v>
      </c>
      <c r="C1180" t="s">
        <v>1203</v>
      </c>
      <c r="D1180" s="17">
        <v>45168</v>
      </c>
      <c r="E1180">
        <v>18</v>
      </c>
      <c r="F1180" t="s">
        <v>60</v>
      </c>
      <c r="G1180" t="str">
        <f>VLOOKUP(Table_Query_from_OCE_REP4[[#This Row],[FMPORT]],Table_Query_from_OCE_REP_1[],2,)</f>
        <v>LONDON (SOUTHAMPTON), UK</v>
      </c>
      <c r="H1180" t="s">
        <v>53</v>
      </c>
      <c r="I1180" t="str">
        <f>VLOOKUP(Table_Query_from_OCE_REP4[[#This Row],[TOPORT]],Table_Query_from_OCE_REP_1[[PCODE]:[PNAME]],2,)</f>
        <v>NEW YORK, NEW YORK</v>
      </c>
      <c r="J1180" t="str">
        <f>_xlfn.CONCAT(Table_Query_from_OCE_REP4[[#This Row],[FMPORT]],"/",Table_Query_from_OCE_REP4[[#This Row],[TOPORT]])</f>
        <v>SOU/NYC</v>
      </c>
      <c r="K1180" t="str">
        <f>_xlfn.CONCAT(Table_Query_from_OCE_REP4[[#This Row],[FM NAME]],"/",Table_Query_from_OCE_REP4[[#This Row],[TO NAME]])</f>
        <v>LONDON (SOUTHAMPTON), UK/NEW YORK, NEW YORK</v>
      </c>
    </row>
    <row r="1181" spans="1:11" x14ac:dyDescent="0.35">
      <c r="A1181" t="s">
        <v>1236</v>
      </c>
      <c r="B1181" t="s">
        <v>4065</v>
      </c>
      <c r="C1181" t="s">
        <v>1203</v>
      </c>
      <c r="D1181" s="17">
        <v>45186</v>
      </c>
      <c r="E1181">
        <v>1</v>
      </c>
      <c r="F1181" t="s">
        <v>53</v>
      </c>
      <c r="G1181" t="str">
        <f>VLOOKUP(Table_Query_from_OCE_REP4[[#This Row],[FMPORT]],Table_Query_from_OCE_REP_1[],2,)</f>
        <v>NEW YORK, NEW YORK</v>
      </c>
      <c r="H1181" t="s">
        <v>53</v>
      </c>
      <c r="I1181" t="str">
        <f>VLOOKUP(Table_Query_from_OCE_REP4[[#This Row],[TOPORT]],Table_Query_from_OCE_REP_1[[PCODE]:[PNAME]],2,)</f>
        <v>NEW YORK, NEW YORK</v>
      </c>
      <c r="J1181" t="str">
        <f>_xlfn.CONCAT(Table_Query_from_OCE_REP4[[#This Row],[FMPORT]],"/",Table_Query_from_OCE_REP4[[#This Row],[TOPORT]])</f>
        <v>NYC/NYC</v>
      </c>
      <c r="K1181" t="str">
        <f>_xlfn.CONCAT(Table_Query_from_OCE_REP4[[#This Row],[FM NAME]],"/",Table_Query_from_OCE_REP4[[#This Row],[TO NAME]])</f>
        <v>NEW YORK, NEW YORK/NEW YORK, NEW YORK</v>
      </c>
    </row>
    <row r="1182" spans="1:11" x14ac:dyDescent="0.35">
      <c r="A1182" t="s">
        <v>1237</v>
      </c>
      <c r="B1182" t="s">
        <v>1238</v>
      </c>
      <c r="C1182" t="s">
        <v>1203</v>
      </c>
      <c r="D1182" s="17">
        <v>45187</v>
      </c>
      <c r="E1182">
        <v>11</v>
      </c>
      <c r="F1182" t="s">
        <v>53</v>
      </c>
      <c r="G1182" t="str">
        <f>VLOOKUP(Table_Query_from_OCE_REP4[[#This Row],[FMPORT]],Table_Query_from_OCE_REP_1[],2,)</f>
        <v>NEW YORK, NEW YORK</v>
      </c>
      <c r="H1182" t="s">
        <v>67</v>
      </c>
      <c r="I1182" t="str">
        <f>VLOOKUP(Table_Query_from_OCE_REP4[[#This Row],[TOPORT]],Table_Query_from_OCE_REP_1[[PCODE]:[PNAME]],2,)</f>
        <v>MONTREAL, QUEBEC</v>
      </c>
      <c r="J1182" t="str">
        <f>_xlfn.CONCAT(Table_Query_from_OCE_REP4[[#This Row],[FMPORT]],"/",Table_Query_from_OCE_REP4[[#This Row],[TOPORT]])</f>
        <v>NYC/YUL</v>
      </c>
      <c r="K1182" t="str">
        <f>_xlfn.CONCAT(Table_Query_from_OCE_REP4[[#This Row],[FM NAME]],"/",Table_Query_from_OCE_REP4[[#This Row],[TO NAME]])</f>
        <v>NEW YORK, NEW YORK/MONTREAL, QUEBEC</v>
      </c>
    </row>
    <row r="1183" spans="1:11" x14ac:dyDescent="0.35">
      <c r="A1183" t="s">
        <v>1239</v>
      </c>
      <c r="B1183" t="s">
        <v>1240</v>
      </c>
      <c r="C1183" t="s">
        <v>1203</v>
      </c>
      <c r="D1183" s="17">
        <v>45198</v>
      </c>
      <c r="E1183">
        <v>15</v>
      </c>
      <c r="F1183" t="s">
        <v>67</v>
      </c>
      <c r="G1183" t="str">
        <f>VLOOKUP(Table_Query_from_OCE_REP4[[#This Row],[FMPORT]],Table_Query_from_OCE_REP_1[],2,)</f>
        <v>MONTREAL, QUEBEC</v>
      </c>
      <c r="H1183" t="s">
        <v>26</v>
      </c>
      <c r="I1183" t="str">
        <f>VLOOKUP(Table_Query_from_OCE_REP4[[#This Row],[TOPORT]],Table_Query_from_OCE_REP_1[[PCODE]:[PNAME]],2,)</f>
        <v>MIAMI, FLORIDA</v>
      </c>
      <c r="J1183" t="str">
        <f>_xlfn.CONCAT(Table_Query_from_OCE_REP4[[#This Row],[FMPORT]],"/",Table_Query_from_OCE_REP4[[#This Row],[TOPORT]])</f>
        <v>YUL/MIA</v>
      </c>
      <c r="K1183" t="str">
        <f>_xlfn.CONCAT(Table_Query_from_OCE_REP4[[#This Row],[FM NAME]],"/",Table_Query_from_OCE_REP4[[#This Row],[TO NAME]])</f>
        <v>MONTREAL, QUEBEC/MIAMI, FLORIDA</v>
      </c>
    </row>
    <row r="1184" spans="1:11" x14ac:dyDescent="0.35">
      <c r="A1184" t="s">
        <v>1241</v>
      </c>
      <c r="B1184" t="s">
        <v>4065</v>
      </c>
      <c r="C1184" t="s">
        <v>1203</v>
      </c>
      <c r="D1184" s="17">
        <v>45213</v>
      </c>
      <c r="E1184">
        <v>2</v>
      </c>
      <c r="F1184" t="s">
        <v>26</v>
      </c>
      <c r="G1184" t="str">
        <f>VLOOKUP(Table_Query_from_OCE_REP4[[#This Row],[FMPORT]],Table_Query_from_OCE_REP_1[],2,)</f>
        <v>MIAMI, FLORIDA</v>
      </c>
      <c r="H1184" t="s">
        <v>26</v>
      </c>
      <c r="I1184" t="str">
        <f>VLOOKUP(Table_Query_from_OCE_REP4[[#This Row],[TOPORT]],Table_Query_from_OCE_REP_1[[PCODE]:[PNAME]],2,)</f>
        <v>MIAMI, FLORIDA</v>
      </c>
      <c r="J1184" t="str">
        <f>_xlfn.CONCAT(Table_Query_from_OCE_REP4[[#This Row],[FMPORT]],"/",Table_Query_from_OCE_REP4[[#This Row],[TOPORT]])</f>
        <v>MIA/MIA</v>
      </c>
      <c r="K1184" t="str">
        <f>_xlfn.CONCAT(Table_Query_from_OCE_REP4[[#This Row],[FM NAME]],"/",Table_Query_from_OCE_REP4[[#This Row],[TO NAME]])</f>
        <v>MIAMI, FLORIDA/MIAMI, FLORIDA</v>
      </c>
    </row>
    <row r="1185" spans="1:11" x14ac:dyDescent="0.35">
      <c r="A1185" t="s">
        <v>1242</v>
      </c>
      <c r="B1185" t="s">
        <v>1243</v>
      </c>
      <c r="C1185" t="s">
        <v>1203</v>
      </c>
      <c r="D1185" s="17">
        <v>45215</v>
      </c>
      <c r="E1185">
        <v>16</v>
      </c>
      <c r="F1185" t="s">
        <v>26</v>
      </c>
      <c r="G1185" t="str">
        <f>VLOOKUP(Table_Query_from_OCE_REP4[[#This Row],[FMPORT]],Table_Query_from_OCE_REP_1[],2,)</f>
        <v>MIAMI, FLORIDA</v>
      </c>
      <c r="H1185" t="s">
        <v>44</v>
      </c>
      <c r="I1185" t="str">
        <f>VLOOKUP(Table_Query_from_OCE_REP4[[#This Row],[TOPORT]],Table_Query_from_OCE_REP_1[[PCODE]:[PNAME]],2,)</f>
        <v>LOS ANGELES, CALIFORNIA</v>
      </c>
      <c r="J1185" t="str">
        <f>_xlfn.CONCAT(Table_Query_from_OCE_REP4[[#This Row],[FMPORT]],"/",Table_Query_from_OCE_REP4[[#This Row],[TOPORT]])</f>
        <v>MIA/LAX</v>
      </c>
      <c r="K1185" t="str">
        <f>_xlfn.CONCAT(Table_Query_from_OCE_REP4[[#This Row],[FM NAME]],"/",Table_Query_from_OCE_REP4[[#This Row],[TO NAME]])</f>
        <v>MIAMI, FLORIDA/LOS ANGELES, CALIFORNIA</v>
      </c>
    </row>
    <row r="1186" spans="1:11" x14ac:dyDescent="0.35">
      <c r="A1186" t="s">
        <v>1244</v>
      </c>
      <c r="B1186" t="s">
        <v>4065</v>
      </c>
      <c r="C1186" t="s">
        <v>1203</v>
      </c>
      <c r="D1186" s="17">
        <v>45231</v>
      </c>
      <c r="E1186">
        <v>2</v>
      </c>
      <c r="F1186" t="s">
        <v>44</v>
      </c>
      <c r="G1186" t="str">
        <f>VLOOKUP(Table_Query_from_OCE_REP4[[#This Row],[FMPORT]],Table_Query_from_OCE_REP_1[],2,)</f>
        <v>LOS ANGELES, CALIFORNIA</v>
      </c>
      <c r="H1186" t="s">
        <v>44</v>
      </c>
      <c r="I1186" t="str">
        <f>VLOOKUP(Table_Query_from_OCE_REP4[[#This Row],[TOPORT]],Table_Query_from_OCE_REP_1[[PCODE]:[PNAME]],2,)</f>
        <v>LOS ANGELES, CALIFORNIA</v>
      </c>
      <c r="J1186" t="str">
        <f>_xlfn.CONCAT(Table_Query_from_OCE_REP4[[#This Row],[FMPORT]],"/",Table_Query_from_OCE_REP4[[#This Row],[TOPORT]])</f>
        <v>LAX/LAX</v>
      </c>
      <c r="K1186" t="str">
        <f>_xlfn.CONCAT(Table_Query_from_OCE_REP4[[#This Row],[FM NAME]],"/",Table_Query_from_OCE_REP4[[#This Row],[TO NAME]])</f>
        <v>LOS ANGELES, CALIFORNIA/LOS ANGELES, CALIFORNIA</v>
      </c>
    </row>
    <row r="1187" spans="1:11" x14ac:dyDescent="0.35">
      <c r="A1187" t="s">
        <v>1245</v>
      </c>
      <c r="B1187" t="s">
        <v>265</v>
      </c>
      <c r="C1187" t="s">
        <v>1203</v>
      </c>
      <c r="D1187" s="17">
        <v>45233</v>
      </c>
      <c r="E1187">
        <v>16</v>
      </c>
      <c r="F1187" t="s">
        <v>44</v>
      </c>
      <c r="G1187" t="str">
        <f>VLOOKUP(Table_Query_from_OCE_REP4[[#This Row],[FMPORT]],Table_Query_from_OCE_REP_1[],2,)</f>
        <v>LOS ANGELES, CALIFORNIA</v>
      </c>
      <c r="H1187" t="s">
        <v>26</v>
      </c>
      <c r="I1187" t="str">
        <f>VLOOKUP(Table_Query_from_OCE_REP4[[#This Row],[TOPORT]],Table_Query_from_OCE_REP_1[[PCODE]:[PNAME]],2,)</f>
        <v>MIAMI, FLORIDA</v>
      </c>
      <c r="J1187" t="str">
        <f>_xlfn.CONCAT(Table_Query_from_OCE_REP4[[#This Row],[FMPORT]],"/",Table_Query_from_OCE_REP4[[#This Row],[TOPORT]])</f>
        <v>LAX/MIA</v>
      </c>
      <c r="K1187" t="str">
        <f>_xlfn.CONCAT(Table_Query_from_OCE_REP4[[#This Row],[FM NAME]],"/",Table_Query_from_OCE_REP4[[#This Row],[TO NAME]])</f>
        <v>LOS ANGELES, CALIFORNIA/MIAMI, FLORIDA</v>
      </c>
    </row>
    <row r="1188" spans="1:11" x14ac:dyDescent="0.35">
      <c r="A1188" t="s">
        <v>3513</v>
      </c>
      <c r="B1188" t="s">
        <v>1109</v>
      </c>
      <c r="C1188" t="s">
        <v>1203</v>
      </c>
      <c r="D1188" s="17">
        <v>45249</v>
      </c>
      <c r="E1188">
        <v>12</v>
      </c>
      <c r="F1188" t="s">
        <v>26</v>
      </c>
      <c r="G1188" t="str">
        <f>VLOOKUP(Table_Query_from_OCE_REP4[[#This Row],[FMPORT]],Table_Query_from_OCE_REP_1[],2,)</f>
        <v>MIAMI, FLORIDA</v>
      </c>
      <c r="H1188" t="s">
        <v>26</v>
      </c>
      <c r="I1188" t="str">
        <f>VLOOKUP(Table_Query_from_OCE_REP4[[#This Row],[TOPORT]],Table_Query_from_OCE_REP_1[[PCODE]:[PNAME]],2,)</f>
        <v>MIAMI, FLORIDA</v>
      </c>
      <c r="J1188" t="str">
        <f>_xlfn.CONCAT(Table_Query_from_OCE_REP4[[#This Row],[FMPORT]],"/",Table_Query_from_OCE_REP4[[#This Row],[TOPORT]])</f>
        <v>MIA/MIA</v>
      </c>
      <c r="K1188" t="str">
        <f>_xlfn.CONCAT(Table_Query_from_OCE_REP4[[#This Row],[FM NAME]],"/",Table_Query_from_OCE_REP4[[#This Row],[TO NAME]])</f>
        <v>MIAMI, FLORIDA/MIAMI, FLORIDA</v>
      </c>
    </row>
    <row r="1189" spans="1:11" x14ac:dyDescent="0.35">
      <c r="A1189" t="s">
        <v>3514</v>
      </c>
      <c r="B1189" t="s">
        <v>3515</v>
      </c>
      <c r="C1189" t="s">
        <v>1203</v>
      </c>
      <c r="D1189" s="17">
        <v>45261</v>
      </c>
      <c r="E1189">
        <v>10</v>
      </c>
      <c r="F1189" t="s">
        <v>26</v>
      </c>
      <c r="G1189" t="str">
        <f>VLOOKUP(Table_Query_from_OCE_REP4[[#This Row],[FMPORT]],Table_Query_from_OCE_REP_1[],2,)</f>
        <v>MIAMI, FLORIDA</v>
      </c>
      <c r="H1189" t="s">
        <v>26</v>
      </c>
      <c r="I1189" t="str">
        <f>VLOOKUP(Table_Query_from_OCE_REP4[[#This Row],[TOPORT]],Table_Query_from_OCE_REP_1[[PCODE]:[PNAME]],2,)</f>
        <v>MIAMI, FLORIDA</v>
      </c>
      <c r="J1189" t="str">
        <f>_xlfn.CONCAT(Table_Query_from_OCE_REP4[[#This Row],[FMPORT]],"/",Table_Query_from_OCE_REP4[[#This Row],[TOPORT]])</f>
        <v>MIA/MIA</v>
      </c>
      <c r="K1189" t="str">
        <f>_xlfn.CONCAT(Table_Query_from_OCE_REP4[[#This Row],[FM NAME]],"/",Table_Query_from_OCE_REP4[[#This Row],[TO NAME]])</f>
        <v>MIAMI, FLORIDA/MIAMI, FLORIDA</v>
      </c>
    </row>
    <row r="1190" spans="1:11" x14ac:dyDescent="0.35">
      <c r="A1190" t="s">
        <v>3516</v>
      </c>
      <c r="B1190" t="s">
        <v>3517</v>
      </c>
      <c r="C1190" t="s">
        <v>1203</v>
      </c>
      <c r="D1190" s="17">
        <v>45261</v>
      </c>
      <c r="E1190">
        <v>17</v>
      </c>
      <c r="F1190" t="s">
        <v>26</v>
      </c>
      <c r="G1190" t="str">
        <f>VLOOKUP(Table_Query_from_OCE_REP4[[#This Row],[FMPORT]],Table_Query_from_OCE_REP_1[],2,)</f>
        <v>MIAMI, FLORIDA</v>
      </c>
      <c r="H1190" t="s">
        <v>26</v>
      </c>
      <c r="I1190" t="str">
        <f>VLOOKUP(Table_Query_from_OCE_REP4[[#This Row],[TOPORT]],Table_Query_from_OCE_REP_1[[PCODE]:[PNAME]],2,)</f>
        <v>MIAMI, FLORIDA</v>
      </c>
      <c r="J1190" t="str">
        <f>_xlfn.CONCAT(Table_Query_from_OCE_REP4[[#This Row],[FMPORT]],"/",Table_Query_from_OCE_REP4[[#This Row],[TOPORT]])</f>
        <v>MIA/MIA</v>
      </c>
      <c r="K1190" t="str">
        <f>_xlfn.CONCAT(Table_Query_from_OCE_REP4[[#This Row],[FM NAME]],"/",Table_Query_from_OCE_REP4[[#This Row],[TO NAME]])</f>
        <v>MIAMI, FLORIDA/MIAMI, FLORIDA</v>
      </c>
    </row>
    <row r="1191" spans="1:11" x14ac:dyDescent="0.35">
      <c r="A1191" t="s">
        <v>3518</v>
      </c>
      <c r="B1191" t="s">
        <v>201</v>
      </c>
      <c r="C1191" t="s">
        <v>1203</v>
      </c>
      <c r="D1191" s="17">
        <v>45271</v>
      </c>
      <c r="E1191">
        <v>7</v>
      </c>
      <c r="F1191" t="s">
        <v>26</v>
      </c>
      <c r="G1191" t="str">
        <f>VLOOKUP(Table_Query_from_OCE_REP4[[#This Row],[FMPORT]],Table_Query_from_OCE_REP_1[],2,)</f>
        <v>MIAMI, FLORIDA</v>
      </c>
      <c r="H1191" t="s">
        <v>26</v>
      </c>
      <c r="I1191" t="str">
        <f>VLOOKUP(Table_Query_from_OCE_REP4[[#This Row],[TOPORT]],Table_Query_from_OCE_REP_1[[PCODE]:[PNAME]],2,)</f>
        <v>MIAMI, FLORIDA</v>
      </c>
      <c r="J1191" t="str">
        <f>_xlfn.CONCAT(Table_Query_from_OCE_REP4[[#This Row],[FMPORT]],"/",Table_Query_from_OCE_REP4[[#This Row],[TOPORT]])</f>
        <v>MIA/MIA</v>
      </c>
      <c r="K1191" t="str">
        <f>_xlfn.CONCAT(Table_Query_from_OCE_REP4[[#This Row],[FM NAME]],"/",Table_Query_from_OCE_REP4[[#This Row],[TO NAME]])</f>
        <v>MIAMI, FLORIDA/MIAMI, FLORIDA</v>
      </c>
    </row>
    <row r="1192" spans="1:11" x14ac:dyDescent="0.35">
      <c r="A1192" t="s">
        <v>3519</v>
      </c>
      <c r="B1192" t="s">
        <v>3520</v>
      </c>
      <c r="C1192" t="s">
        <v>1203</v>
      </c>
      <c r="D1192" s="17">
        <v>45271</v>
      </c>
      <c r="E1192">
        <v>19</v>
      </c>
      <c r="F1192" t="s">
        <v>26</v>
      </c>
      <c r="G1192" t="str">
        <f>VLOOKUP(Table_Query_from_OCE_REP4[[#This Row],[FMPORT]],Table_Query_from_OCE_REP_1[],2,)</f>
        <v>MIAMI, FLORIDA</v>
      </c>
      <c r="H1192" t="s">
        <v>26</v>
      </c>
      <c r="I1192" t="str">
        <f>VLOOKUP(Table_Query_from_OCE_REP4[[#This Row],[TOPORT]],Table_Query_from_OCE_REP_1[[PCODE]:[PNAME]],2,)</f>
        <v>MIAMI, FLORIDA</v>
      </c>
      <c r="J1192" t="str">
        <f>_xlfn.CONCAT(Table_Query_from_OCE_REP4[[#This Row],[FMPORT]],"/",Table_Query_from_OCE_REP4[[#This Row],[TOPORT]])</f>
        <v>MIA/MIA</v>
      </c>
      <c r="K1192" t="str">
        <f>_xlfn.CONCAT(Table_Query_from_OCE_REP4[[#This Row],[FM NAME]],"/",Table_Query_from_OCE_REP4[[#This Row],[TO NAME]])</f>
        <v>MIAMI, FLORIDA/MIAMI, FLORIDA</v>
      </c>
    </row>
    <row r="1193" spans="1:11" x14ac:dyDescent="0.35">
      <c r="A1193" t="s">
        <v>3521</v>
      </c>
      <c r="B1193" t="s">
        <v>1109</v>
      </c>
      <c r="C1193" t="s">
        <v>1203</v>
      </c>
      <c r="D1193" s="17">
        <v>45278</v>
      </c>
      <c r="E1193">
        <v>12</v>
      </c>
      <c r="F1193" t="s">
        <v>26</v>
      </c>
      <c r="G1193" t="str">
        <f>VLOOKUP(Table_Query_from_OCE_REP4[[#This Row],[FMPORT]],Table_Query_from_OCE_REP_1[],2,)</f>
        <v>MIAMI, FLORIDA</v>
      </c>
      <c r="H1193" t="s">
        <v>26</v>
      </c>
      <c r="I1193" t="str">
        <f>VLOOKUP(Table_Query_from_OCE_REP4[[#This Row],[TOPORT]],Table_Query_from_OCE_REP_1[[PCODE]:[PNAME]],2,)</f>
        <v>MIAMI, FLORIDA</v>
      </c>
      <c r="J1193" t="str">
        <f>_xlfn.CONCAT(Table_Query_from_OCE_REP4[[#This Row],[FMPORT]],"/",Table_Query_from_OCE_REP4[[#This Row],[TOPORT]])</f>
        <v>MIA/MIA</v>
      </c>
      <c r="K1193" t="str">
        <f>_xlfn.CONCAT(Table_Query_from_OCE_REP4[[#This Row],[FM NAME]],"/",Table_Query_from_OCE_REP4[[#This Row],[TO NAME]])</f>
        <v>MIAMI, FLORIDA/MIAMI, FLORIDA</v>
      </c>
    </row>
    <row r="1194" spans="1:11" x14ac:dyDescent="0.35">
      <c r="A1194" t="s">
        <v>3522</v>
      </c>
      <c r="B1194" t="s">
        <v>3523</v>
      </c>
      <c r="C1194" t="s">
        <v>1203</v>
      </c>
      <c r="D1194" s="17">
        <v>45290</v>
      </c>
      <c r="E1194">
        <v>10</v>
      </c>
      <c r="F1194" t="s">
        <v>26</v>
      </c>
      <c r="G1194" t="str">
        <f>VLOOKUP(Table_Query_from_OCE_REP4[[#This Row],[FMPORT]],Table_Query_from_OCE_REP_1[],2,)</f>
        <v>MIAMI, FLORIDA</v>
      </c>
      <c r="H1194" t="s">
        <v>26</v>
      </c>
      <c r="I1194" t="str">
        <f>VLOOKUP(Table_Query_from_OCE_REP4[[#This Row],[TOPORT]],Table_Query_from_OCE_REP_1[[PCODE]:[PNAME]],2,)</f>
        <v>MIAMI, FLORIDA</v>
      </c>
      <c r="J1194" t="str">
        <f>_xlfn.CONCAT(Table_Query_from_OCE_REP4[[#This Row],[FMPORT]],"/",Table_Query_from_OCE_REP4[[#This Row],[TOPORT]])</f>
        <v>MIA/MIA</v>
      </c>
      <c r="K1194" t="str">
        <f>_xlfn.CONCAT(Table_Query_from_OCE_REP4[[#This Row],[FM NAME]],"/",Table_Query_from_OCE_REP4[[#This Row],[TO NAME]])</f>
        <v>MIAMI, FLORIDA/MIAMI, FLORIDA</v>
      </c>
    </row>
    <row r="1195" spans="1:11" x14ac:dyDescent="0.35">
      <c r="A1195" t="s">
        <v>3524</v>
      </c>
      <c r="B1195" t="s">
        <v>3515</v>
      </c>
      <c r="C1195" t="s">
        <v>1203</v>
      </c>
      <c r="D1195" s="17">
        <v>45300</v>
      </c>
      <c r="E1195">
        <v>10</v>
      </c>
      <c r="F1195" t="s">
        <v>26</v>
      </c>
      <c r="G1195" t="str">
        <f>VLOOKUP(Table_Query_from_OCE_REP4[[#This Row],[FMPORT]],Table_Query_from_OCE_REP_1[],2,)</f>
        <v>MIAMI, FLORIDA</v>
      </c>
      <c r="H1195" t="s">
        <v>26</v>
      </c>
      <c r="I1195" t="str">
        <f>VLOOKUP(Table_Query_from_OCE_REP4[[#This Row],[TOPORT]],Table_Query_from_OCE_REP_1[[PCODE]:[PNAME]],2,)</f>
        <v>MIAMI, FLORIDA</v>
      </c>
      <c r="J1195" t="str">
        <f>_xlfn.CONCAT(Table_Query_from_OCE_REP4[[#This Row],[FMPORT]],"/",Table_Query_from_OCE_REP4[[#This Row],[TOPORT]])</f>
        <v>MIA/MIA</v>
      </c>
      <c r="K1195" t="str">
        <f>_xlfn.CONCAT(Table_Query_from_OCE_REP4[[#This Row],[FM NAME]],"/",Table_Query_from_OCE_REP4[[#This Row],[TO NAME]])</f>
        <v>MIAMI, FLORIDA/MIAMI, FLORIDA</v>
      </c>
    </row>
    <row r="1196" spans="1:11" x14ac:dyDescent="0.35">
      <c r="A1196" t="s">
        <v>3525</v>
      </c>
      <c r="B1196" t="s">
        <v>3526</v>
      </c>
      <c r="C1196" t="s">
        <v>1203</v>
      </c>
      <c r="D1196" s="17">
        <v>45300</v>
      </c>
      <c r="E1196">
        <v>22</v>
      </c>
      <c r="F1196" t="s">
        <v>26</v>
      </c>
      <c r="G1196" t="str">
        <f>VLOOKUP(Table_Query_from_OCE_REP4[[#This Row],[FMPORT]],Table_Query_from_OCE_REP_1[],2,)</f>
        <v>MIAMI, FLORIDA</v>
      </c>
      <c r="H1196" t="s">
        <v>26</v>
      </c>
      <c r="I1196" t="str">
        <f>VLOOKUP(Table_Query_from_OCE_REP4[[#This Row],[TOPORT]],Table_Query_from_OCE_REP_1[[PCODE]:[PNAME]],2,)</f>
        <v>MIAMI, FLORIDA</v>
      </c>
      <c r="J1196" t="str">
        <f>_xlfn.CONCAT(Table_Query_from_OCE_REP4[[#This Row],[FMPORT]],"/",Table_Query_from_OCE_REP4[[#This Row],[TOPORT]])</f>
        <v>MIA/MIA</v>
      </c>
      <c r="K1196" t="str">
        <f>_xlfn.CONCAT(Table_Query_from_OCE_REP4[[#This Row],[FM NAME]],"/",Table_Query_from_OCE_REP4[[#This Row],[TO NAME]])</f>
        <v>MIAMI, FLORIDA/MIAMI, FLORIDA</v>
      </c>
    </row>
    <row r="1197" spans="1:11" x14ac:dyDescent="0.35">
      <c r="A1197" t="s">
        <v>3527</v>
      </c>
      <c r="B1197" t="s">
        <v>3528</v>
      </c>
      <c r="C1197" t="s">
        <v>1203</v>
      </c>
      <c r="D1197" s="17">
        <v>45310</v>
      </c>
      <c r="E1197">
        <v>12</v>
      </c>
      <c r="F1197" t="s">
        <v>26</v>
      </c>
      <c r="G1197" t="str">
        <f>VLOOKUP(Table_Query_from_OCE_REP4[[#This Row],[FMPORT]],Table_Query_from_OCE_REP_1[],2,)</f>
        <v>MIAMI, FLORIDA</v>
      </c>
      <c r="H1197" t="s">
        <v>26</v>
      </c>
      <c r="I1197" t="str">
        <f>VLOOKUP(Table_Query_from_OCE_REP4[[#This Row],[TOPORT]],Table_Query_from_OCE_REP_1[[PCODE]:[PNAME]],2,)</f>
        <v>MIAMI, FLORIDA</v>
      </c>
      <c r="J1197" t="str">
        <f>_xlfn.CONCAT(Table_Query_from_OCE_REP4[[#This Row],[FMPORT]],"/",Table_Query_from_OCE_REP4[[#This Row],[TOPORT]])</f>
        <v>MIA/MIA</v>
      </c>
      <c r="K1197" t="str">
        <f>_xlfn.CONCAT(Table_Query_from_OCE_REP4[[#This Row],[FM NAME]],"/",Table_Query_from_OCE_REP4[[#This Row],[TO NAME]])</f>
        <v>MIAMI, FLORIDA/MIAMI, FLORIDA</v>
      </c>
    </row>
    <row r="1198" spans="1:11" x14ac:dyDescent="0.35">
      <c r="A1198" t="s">
        <v>3529</v>
      </c>
      <c r="B1198" t="s">
        <v>3530</v>
      </c>
      <c r="C1198" t="s">
        <v>1203</v>
      </c>
      <c r="D1198" s="17">
        <v>45310</v>
      </c>
      <c r="E1198">
        <v>23</v>
      </c>
      <c r="F1198" t="s">
        <v>26</v>
      </c>
      <c r="G1198" t="str">
        <f>VLOOKUP(Table_Query_from_OCE_REP4[[#This Row],[FMPORT]],Table_Query_from_OCE_REP_1[],2,)</f>
        <v>MIAMI, FLORIDA</v>
      </c>
      <c r="H1198" t="s">
        <v>26</v>
      </c>
      <c r="I1198" t="str">
        <f>VLOOKUP(Table_Query_from_OCE_REP4[[#This Row],[TOPORT]],Table_Query_from_OCE_REP_1[[PCODE]:[PNAME]],2,)</f>
        <v>MIAMI, FLORIDA</v>
      </c>
      <c r="J1198" t="str">
        <f>_xlfn.CONCAT(Table_Query_from_OCE_REP4[[#This Row],[FMPORT]],"/",Table_Query_from_OCE_REP4[[#This Row],[TOPORT]])</f>
        <v>MIA/MIA</v>
      </c>
      <c r="K1198" t="str">
        <f>_xlfn.CONCAT(Table_Query_from_OCE_REP4[[#This Row],[FM NAME]],"/",Table_Query_from_OCE_REP4[[#This Row],[TO NAME]])</f>
        <v>MIAMI, FLORIDA/MIAMI, FLORIDA</v>
      </c>
    </row>
    <row r="1199" spans="1:11" x14ac:dyDescent="0.35">
      <c r="A1199" t="s">
        <v>3531</v>
      </c>
      <c r="B1199" t="s">
        <v>3532</v>
      </c>
      <c r="C1199" t="s">
        <v>1203</v>
      </c>
      <c r="D1199" s="17">
        <v>45322</v>
      </c>
      <c r="E1199">
        <v>11</v>
      </c>
      <c r="F1199" t="s">
        <v>26</v>
      </c>
      <c r="G1199" t="str">
        <f>VLOOKUP(Table_Query_from_OCE_REP4[[#This Row],[FMPORT]],Table_Query_from_OCE_REP_1[],2,)</f>
        <v>MIAMI, FLORIDA</v>
      </c>
      <c r="H1199" t="s">
        <v>26</v>
      </c>
      <c r="I1199" t="str">
        <f>VLOOKUP(Table_Query_from_OCE_REP4[[#This Row],[TOPORT]],Table_Query_from_OCE_REP_1[[PCODE]:[PNAME]],2,)</f>
        <v>MIAMI, FLORIDA</v>
      </c>
      <c r="J1199" t="str">
        <f>_xlfn.CONCAT(Table_Query_from_OCE_REP4[[#This Row],[FMPORT]],"/",Table_Query_from_OCE_REP4[[#This Row],[TOPORT]])</f>
        <v>MIA/MIA</v>
      </c>
      <c r="K1199" t="str">
        <f>_xlfn.CONCAT(Table_Query_from_OCE_REP4[[#This Row],[FM NAME]],"/",Table_Query_from_OCE_REP4[[#This Row],[TO NAME]])</f>
        <v>MIAMI, FLORIDA/MIAMI, FLORIDA</v>
      </c>
    </row>
    <row r="1200" spans="1:11" x14ac:dyDescent="0.35">
      <c r="A1200" t="s">
        <v>3533</v>
      </c>
      <c r="B1200" t="s">
        <v>3534</v>
      </c>
      <c r="C1200" t="s">
        <v>1203</v>
      </c>
      <c r="D1200" s="17">
        <v>45322</v>
      </c>
      <c r="E1200">
        <v>18</v>
      </c>
      <c r="F1200" t="s">
        <v>26</v>
      </c>
      <c r="G1200" t="str">
        <f>VLOOKUP(Table_Query_from_OCE_REP4[[#This Row],[FMPORT]],Table_Query_from_OCE_REP_1[],2,)</f>
        <v>MIAMI, FLORIDA</v>
      </c>
      <c r="H1200" t="s">
        <v>26</v>
      </c>
      <c r="I1200" t="str">
        <f>VLOOKUP(Table_Query_from_OCE_REP4[[#This Row],[TOPORT]],Table_Query_from_OCE_REP_1[[PCODE]:[PNAME]],2,)</f>
        <v>MIAMI, FLORIDA</v>
      </c>
      <c r="J1200" t="str">
        <f>_xlfn.CONCAT(Table_Query_from_OCE_REP4[[#This Row],[FMPORT]],"/",Table_Query_from_OCE_REP4[[#This Row],[TOPORT]])</f>
        <v>MIA/MIA</v>
      </c>
      <c r="K1200" t="str">
        <f>_xlfn.CONCAT(Table_Query_from_OCE_REP4[[#This Row],[FM NAME]],"/",Table_Query_from_OCE_REP4[[#This Row],[TO NAME]])</f>
        <v>MIAMI, FLORIDA/MIAMI, FLORIDA</v>
      </c>
    </row>
    <row r="1201" spans="1:11" x14ac:dyDescent="0.35">
      <c r="A1201" t="s">
        <v>3535</v>
      </c>
      <c r="B1201" t="s">
        <v>201</v>
      </c>
      <c r="C1201" t="s">
        <v>1203</v>
      </c>
      <c r="D1201" s="17">
        <v>45333</v>
      </c>
      <c r="E1201">
        <v>7</v>
      </c>
      <c r="F1201" t="s">
        <v>26</v>
      </c>
      <c r="G1201" t="str">
        <f>VLOOKUP(Table_Query_from_OCE_REP4[[#This Row],[FMPORT]],Table_Query_from_OCE_REP_1[],2,)</f>
        <v>MIAMI, FLORIDA</v>
      </c>
      <c r="H1201" t="s">
        <v>26</v>
      </c>
      <c r="I1201" t="str">
        <f>VLOOKUP(Table_Query_from_OCE_REP4[[#This Row],[TOPORT]],Table_Query_from_OCE_REP_1[[PCODE]:[PNAME]],2,)</f>
        <v>MIAMI, FLORIDA</v>
      </c>
      <c r="J1201" t="str">
        <f>_xlfn.CONCAT(Table_Query_from_OCE_REP4[[#This Row],[FMPORT]],"/",Table_Query_from_OCE_REP4[[#This Row],[TOPORT]])</f>
        <v>MIA/MIA</v>
      </c>
      <c r="K1201" t="str">
        <f>_xlfn.CONCAT(Table_Query_from_OCE_REP4[[#This Row],[FM NAME]],"/",Table_Query_from_OCE_REP4[[#This Row],[TO NAME]])</f>
        <v>MIAMI, FLORIDA/MIAMI, FLORIDA</v>
      </c>
    </row>
    <row r="1202" spans="1:11" x14ac:dyDescent="0.35">
      <c r="A1202" t="s">
        <v>3536</v>
      </c>
      <c r="B1202" t="s">
        <v>3537</v>
      </c>
      <c r="C1202" t="s">
        <v>1203</v>
      </c>
      <c r="D1202" s="17">
        <v>45333</v>
      </c>
      <c r="E1202">
        <v>17</v>
      </c>
      <c r="F1202" t="s">
        <v>26</v>
      </c>
      <c r="G1202" t="str">
        <f>VLOOKUP(Table_Query_from_OCE_REP4[[#This Row],[FMPORT]],Table_Query_from_OCE_REP_1[],2,)</f>
        <v>MIAMI, FLORIDA</v>
      </c>
      <c r="H1202" t="s">
        <v>26</v>
      </c>
      <c r="I1202" t="str">
        <f>VLOOKUP(Table_Query_from_OCE_REP4[[#This Row],[TOPORT]],Table_Query_from_OCE_REP_1[[PCODE]:[PNAME]],2,)</f>
        <v>MIAMI, FLORIDA</v>
      </c>
      <c r="J1202" t="str">
        <f>_xlfn.CONCAT(Table_Query_from_OCE_REP4[[#This Row],[FMPORT]],"/",Table_Query_from_OCE_REP4[[#This Row],[TOPORT]])</f>
        <v>MIA/MIA</v>
      </c>
      <c r="K1202" t="str">
        <f>_xlfn.CONCAT(Table_Query_from_OCE_REP4[[#This Row],[FM NAME]],"/",Table_Query_from_OCE_REP4[[#This Row],[TO NAME]])</f>
        <v>MIAMI, FLORIDA/MIAMI, FLORIDA</v>
      </c>
    </row>
    <row r="1203" spans="1:11" x14ac:dyDescent="0.35">
      <c r="A1203" t="s">
        <v>3538</v>
      </c>
      <c r="B1203" t="s">
        <v>3515</v>
      </c>
      <c r="C1203" t="s">
        <v>1203</v>
      </c>
      <c r="D1203" s="17">
        <v>45340</v>
      </c>
      <c r="E1203">
        <v>10</v>
      </c>
      <c r="F1203" t="s">
        <v>26</v>
      </c>
      <c r="G1203" t="str">
        <f>VLOOKUP(Table_Query_from_OCE_REP4[[#This Row],[FMPORT]],Table_Query_from_OCE_REP_1[],2,)</f>
        <v>MIAMI, FLORIDA</v>
      </c>
      <c r="H1203" t="s">
        <v>26</v>
      </c>
      <c r="I1203" t="str">
        <f>VLOOKUP(Table_Query_from_OCE_REP4[[#This Row],[TOPORT]],Table_Query_from_OCE_REP_1[[PCODE]:[PNAME]],2,)</f>
        <v>MIAMI, FLORIDA</v>
      </c>
      <c r="J1203" t="str">
        <f>_xlfn.CONCAT(Table_Query_from_OCE_REP4[[#This Row],[FMPORT]],"/",Table_Query_from_OCE_REP4[[#This Row],[TOPORT]])</f>
        <v>MIA/MIA</v>
      </c>
      <c r="K1203" t="str">
        <f>_xlfn.CONCAT(Table_Query_from_OCE_REP4[[#This Row],[FM NAME]],"/",Table_Query_from_OCE_REP4[[#This Row],[TO NAME]])</f>
        <v>MIAMI, FLORIDA/MIAMI, FLORIDA</v>
      </c>
    </row>
    <row r="1204" spans="1:11" x14ac:dyDescent="0.35">
      <c r="A1204" t="s">
        <v>3539</v>
      </c>
      <c r="B1204" t="s">
        <v>3523</v>
      </c>
      <c r="C1204" t="s">
        <v>1203</v>
      </c>
      <c r="D1204" s="17">
        <v>45350</v>
      </c>
      <c r="E1204">
        <v>10</v>
      </c>
      <c r="F1204" t="s">
        <v>26</v>
      </c>
      <c r="G1204" t="str">
        <f>VLOOKUP(Table_Query_from_OCE_REP4[[#This Row],[FMPORT]],Table_Query_from_OCE_REP_1[],2,)</f>
        <v>MIAMI, FLORIDA</v>
      </c>
      <c r="H1204" t="s">
        <v>26</v>
      </c>
      <c r="I1204" t="str">
        <f>VLOOKUP(Table_Query_from_OCE_REP4[[#This Row],[TOPORT]],Table_Query_from_OCE_REP_1[[PCODE]:[PNAME]],2,)</f>
        <v>MIAMI, FLORIDA</v>
      </c>
      <c r="J1204" t="str">
        <f>_xlfn.CONCAT(Table_Query_from_OCE_REP4[[#This Row],[FMPORT]],"/",Table_Query_from_OCE_REP4[[#This Row],[TOPORT]])</f>
        <v>MIA/MIA</v>
      </c>
      <c r="K1204" t="str">
        <f>_xlfn.CONCAT(Table_Query_from_OCE_REP4[[#This Row],[FM NAME]],"/",Table_Query_from_OCE_REP4[[#This Row],[TO NAME]])</f>
        <v>MIAMI, FLORIDA/MIAMI, FLORIDA</v>
      </c>
    </row>
    <row r="1205" spans="1:11" x14ac:dyDescent="0.35">
      <c r="A1205" t="s">
        <v>3540</v>
      </c>
      <c r="B1205" t="s">
        <v>3541</v>
      </c>
      <c r="C1205" t="s">
        <v>1203</v>
      </c>
      <c r="D1205" s="17">
        <v>45350</v>
      </c>
      <c r="E1205">
        <v>17</v>
      </c>
      <c r="F1205" t="s">
        <v>26</v>
      </c>
      <c r="G1205" t="str">
        <f>VLOOKUP(Table_Query_from_OCE_REP4[[#This Row],[FMPORT]],Table_Query_from_OCE_REP_1[],2,)</f>
        <v>MIAMI, FLORIDA</v>
      </c>
      <c r="H1205" t="s">
        <v>26</v>
      </c>
      <c r="I1205" t="str">
        <f>VLOOKUP(Table_Query_from_OCE_REP4[[#This Row],[TOPORT]],Table_Query_from_OCE_REP_1[[PCODE]:[PNAME]],2,)</f>
        <v>MIAMI, FLORIDA</v>
      </c>
      <c r="J1205" t="str">
        <f>_xlfn.CONCAT(Table_Query_from_OCE_REP4[[#This Row],[FMPORT]],"/",Table_Query_from_OCE_REP4[[#This Row],[TOPORT]])</f>
        <v>MIA/MIA</v>
      </c>
      <c r="K1205" t="str">
        <f>_xlfn.CONCAT(Table_Query_from_OCE_REP4[[#This Row],[FM NAME]],"/",Table_Query_from_OCE_REP4[[#This Row],[TO NAME]])</f>
        <v>MIAMI, FLORIDA/MIAMI, FLORIDA</v>
      </c>
    </row>
    <row r="1206" spans="1:11" x14ac:dyDescent="0.35">
      <c r="A1206" t="s">
        <v>3542</v>
      </c>
      <c r="B1206" t="s">
        <v>3543</v>
      </c>
      <c r="C1206" t="s">
        <v>1203</v>
      </c>
      <c r="D1206" s="17">
        <v>45350</v>
      </c>
      <c r="E1206">
        <v>28</v>
      </c>
      <c r="F1206" t="s">
        <v>26</v>
      </c>
      <c r="G1206" t="str">
        <f>VLOOKUP(Table_Query_from_OCE_REP4[[#This Row],[FMPORT]],Table_Query_from_OCE_REP_1[],2,)</f>
        <v>MIAMI, FLORIDA</v>
      </c>
      <c r="H1206" t="s">
        <v>26</v>
      </c>
      <c r="I1206" t="str">
        <f>VLOOKUP(Table_Query_from_OCE_REP4[[#This Row],[TOPORT]],Table_Query_from_OCE_REP_1[[PCODE]:[PNAME]],2,)</f>
        <v>MIAMI, FLORIDA</v>
      </c>
      <c r="J1206" t="str">
        <f>_xlfn.CONCAT(Table_Query_from_OCE_REP4[[#This Row],[FMPORT]],"/",Table_Query_from_OCE_REP4[[#This Row],[TOPORT]])</f>
        <v>MIA/MIA</v>
      </c>
      <c r="K1206" t="str">
        <f>_xlfn.CONCAT(Table_Query_from_OCE_REP4[[#This Row],[FM NAME]],"/",Table_Query_from_OCE_REP4[[#This Row],[TO NAME]])</f>
        <v>MIAMI, FLORIDA/MIAMI, FLORIDA</v>
      </c>
    </row>
    <row r="1207" spans="1:11" x14ac:dyDescent="0.35">
      <c r="A1207" t="s">
        <v>3544</v>
      </c>
      <c r="B1207" t="s">
        <v>201</v>
      </c>
      <c r="C1207" t="s">
        <v>1203</v>
      </c>
      <c r="D1207" s="17">
        <v>45360</v>
      </c>
      <c r="E1207">
        <v>7</v>
      </c>
      <c r="F1207" t="s">
        <v>26</v>
      </c>
      <c r="G1207" t="str">
        <f>VLOOKUP(Table_Query_from_OCE_REP4[[#This Row],[FMPORT]],Table_Query_from_OCE_REP_1[],2,)</f>
        <v>MIAMI, FLORIDA</v>
      </c>
      <c r="H1207" t="s">
        <v>26</v>
      </c>
      <c r="I1207" t="str">
        <f>VLOOKUP(Table_Query_from_OCE_REP4[[#This Row],[TOPORT]],Table_Query_from_OCE_REP_1[[PCODE]:[PNAME]],2,)</f>
        <v>MIAMI, FLORIDA</v>
      </c>
      <c r="J1207" t="str">
        <f>_xlfn.CONCAT(Table_Query_from_OCE_REP4[[#This Row],[FMPORT]],"/",Table_Query_from_OCE_REP4[[#This Row],[TOPORT]])</f>
        <v>MIA/MIA</v>
      </c>
      <c r="K1207" t="str">
        <f>_xlfn.CONCAT(Table_Query_from_OCE_REP4[[#This Row],[FM NAME]],"/",Table_Query_from_OCE_REP4[[#This Row],[TO NAME]])</f>
        <v>MIAMI, FLORIDA/MIAMI, FLORIDA</v>
      </c>
    </row>
    <row r="1208" spans="1:11" x14ac:dyDescent="0.35">
      <c r="A1208" t="s">
        <v>3545</v>
      </c>
      <c r="B1208" t="s">
        <v>3546</v>
      </c>
      <c r="C1208" t="s">
        <v>1203</v>
      </c>
      <c r="D1208" s="17">
        <v>45360</v>
      </c>
      <c r="E1208">
        <v>18</v>
      </c>
      <c r="F1208" t="s">
        <v>26</v>
      </c>
      <c r="G1208" t="str">
        <f>VLOOKUP(Table_Query_from_OCE_REP4[[#This Row],[FMPORT]],Table_Query_from_OCE_REP_1[],2,)</f>
        <v>MIAMI, FLORIDA</v>
      </c>
      <c r="H1208" t="s">
        <v>26</v>
      </c>
      <c r="I1208" t="str">
        <f>VLOOKUP(Table_Query_from_OCE_REP4[[#This Row],[TOPORT]],Table_Query_from_OCE_REP_1[[PCODE]:[PNAME]],2,)</f>
        <v>MIAMI, FLORIDA</v>
      </c>
      <c r="J1208" t="str">
        <f>_xlfn.CONCAT(Table_Query_from_OCE_REP4[[#This Row],[FMPORT]],"/",Table_Query_from_OCE_REP4[[#This Row],[TOPORT]])</f>
        <v>MIA/MIA</v>
      </c>
      <c r="K1208" t="str">
        <f>_xlfn.CONCAT(Table_Query_from_OCE_REP4[[#This Row],[FM NAME]],"/",Table_Query_from_OCE_REP4[[#This Row],[TO NAME]])</f>
        <v>MIAMI, FLORIDA/MIAMI, FLORIDA</v>
      </c>
    </row>
    <row r="1209" spans="1:11" x14ac:dyDescent="0.35">
      <c r="A1209" t="s">
        <v>3547</v>
      </c>
      <c r="B1209" t="s">
        <v>3548</v>
      </c>
      <c r="C1209" t="s">
        <v>1203</v>
      </c>
      <c r="D1209" s="17">
        <v>45367</v>
      </c>
      <c r="E1209">
        <v>11</v>
      </c>
      <c r="F1209" t="s">
        <v>26</v>
      </c>
      <c r="G1209" t="str">
        <f>VLOOKUP(Table_Query_from_OCE_REP4[[#This Row],[FMPORT]],Table_Query_from_OCE_REP_1[],2,)</f>
        <v>MIAMI, FLORIDA</v>
      </c>
      <c r="H1209" t="s">
        <v>26</v>
      </c>
      <c r="I1209" t="str">
        <f>VLOOKUP(Table_Query_from_OCE_REP4[[#This Row],[TOPORT]],Table_Query_from_OCE_REP_1[[PCODE]:[PNAME]],2,)</f>
        <v>MIAMI, FLORIDA</v>
      </c>
      <c r="J1209" t="str">
        <f>_xlfn.CONCAT(Table_Query_from_OCE_REP4[[#This Row],[FMPORT]],"/",Table_Query_from_OCE_REP4[[#This Row],[TOPORT]])</f>
        <v>MIA/MIA</v>
      </c>
      <c r="K1209" t="str">
        <f>_xlfn.CONCAT(Table_Query_from_OCE_REP4[[#This Row],[FM NAME]],"/",Table_Query_from_OCE_REP4[[#This Row],[TO NAME]])</f>
        <v>MIAMI, FLORIDA/MIAMI, FLORIDA</v>
      </c>
    </row>
    <row r="1210" spans="1:11" x14ac:dyDescent="0.35">
      <c r="A1210" t="s">
        <v>3549</v>
      </c>
      <c r="B1210" t="s">
        <v>3550</v>
      </c>
      <c r="C1210" t="s">
        <v>1203</v>
      </c>
      <c r="D1210" s="17">
        <v>45378</v>
      </c>
      <c r="E1210">
        <v>15</v>
      </c>
      <c r="F1210" t="s">
        <v>26</v>
      </c>
      <c r="G1210" t="str">
        <f>VLOOKUP(Table_Query_from_OCE_REP4[[#This Row],[FMPORT]],Table_Query_from_OCE_REP_1[],2,)</f>
        <v>MIAMI, FLORIDA</v>
      </c>
      <c r="H1210" t="s">
        <v>48</v>
      </c>
      <c r="I1210" t="str">
        <f>VLOOKUP(Table_Query_from_OCE_REP4[[#This Row],[TOPORT]],Table_Query_from_OCE_REP_1[[PCODE]:[PNAME]],2,)</f>
        <v>ROME (CIVITAVECCHIA), ITALY</v>
      </c>
      <c r="J1210" t="str">
        <f>_xlfn.CONCAT(Table_Query_from_OCE_REP4[[#This Row],[FMPORT]],"/",Table_Query_from_OCE_REP4[[#This Row],[TOPORT]])</f>
        <v>MIA/CIV</v>
      </c>
      <c r="K1210" t="str">
        <f>_xlfn.CONCAT(Table_Query_from_OCE_REP4[[#This Row],[FM NAME]],"/",Table_Query_from_OCE_REP4[[#This Row],[TO NAME]])</f>
        <v>MIAMI, FLORIDA/ROME (CIVITAVECCHIA), ITALY</v>
      </c>
    </row>
    <row r="1211" spans="1:11" x14ac:dyDescent="0.35">
      <c r="A1211" t="s">
        <v>3551</v>
      </c>
      <c r="B1211" t="s">
        <v>3552</v>
      </c>
      <c r="C1211" t="s">
        <v>1203</v>
      </c>
      <c r="D1211" s="17">
        <v>45378</v>
      </c>
      <c r="E1211">
        <v>25</v>
      </c>
      <c r="F1211" t="s">
        <v>26</v>
      </c>
      <c r="G1211" t="str">
        <f>VLOOKUP(Table_Query_from_OCE_REP4[[#This Row],[FMPORT]],Table_Query_from_OCE_REP_1[],2,)</f>
        <v>MIAMI, FLORIDA</v>
      </c>
      <c r="H1211" t="s">
        <v>61</v>
      </c>
      <c r="I1211" t="str">
        <f>VLOOKUP(Table_Query_from_OCE_REP4[[#This Row],[TOPORT]],Table_Query_from_OCE_REP_1[[PCODE]:[PNAME]],2,)</f>
        <v>VALLETTA, MALTA</v>
      </c>
      <c r="J1211" t="str">
        <f>_xlfn.CONCAT(Table_Query_from_OCE_REP4[[#This Row],[FMPORT]],"/",Table_Query_from_OCE_REP4[[#This Row],[TOPORT]])</f>
        <v>MIA/VLT</v>
      </c>
      <c r="K1211" t="str">
        <f>_xlfn.CONCAT(Table_Query_from_OCE_REP4[[#This Row],[FM NAME]],"/",Table_Query_from_OCE_REP4[[#This Row],[TO NAME]])</f>
        <v>MIAMI, FLORIDA/VALLETTA, MALTA</v>
      </c>
    </row>
    <row r="1212" spans="1:11" x14ac:dyDescent="0.35">
      <c r="A1212" t="s">
        <v>3553</v>
      </c>
      <c r="B1212" t="s">
        <v>3554</v>
      </c>
      <c r="C1212" t="s">
        <v>1203</v>
      </c>
      <c r="D1212" s="17">
        <v>45378</v>
      </c>
      <c r="E1212">
        <v>35</v>
      </c>
      <c r="F1212" t="s">
        <v>26</v>
      </c>
      <c r="G1212" t="str">
        <f>VLOOKUP(Table_Query_from_OCE_REP4[[#This Row],[FMPORT]],Table_Query_from_OCE_REP_1[],2,)</f>
        <v>MIAMI, FLORIDA</v>
      </c>
      <c r="H1212" t="s">
        <v>88</v>
      </c>
      <c r="I1212" t="str">
        <f>VLOOKUP(Table_Query_from_OCE_REP4[[#This Row],[TOPORT]],Table_Query_from_OCE_REP_1[[PCODE]:[PNAME]],2,)</f>
        <v>TRIESTE, ITALY</v>
      </c>
      <c r="J1212" t="str">
        <f>_xlfn.CONCAT(Table_Query_from_OCE_REP4[[#This Row],[FMPORT]],"/",Table_Query_from_OCE_REP4[[#This Row],[TOPORT]])</f>
        <v>MIA/TRS</v>
      </c>
      <c r="K1212" t="str">
        <f>_xlfn.CONCAT(Table_Query_from_OCE_REP4[[#This Row],[FM NAME]],"/",Table_Query_from_OCE_REP4[[#This Row],[TO NAME]])</f>
        <v>MIAMI, FLORIDA/TRIESTE, ITALY</v>
      </c>
    </row>
    <row r="1213" spans="1:11" x14ac:dyDescent="0.35">
      <c r="A1213" t="s">
        <v>3555</v>
      </c>
      <c r="B1213" t="s">
        <v>3556</v>
      </c>
      <c r="C1213" t="s">
        <v>1203</v>
      </c>
      <c r="D1213" s="17">
        <v>45393</v>
      </c>
      <c r="E1213">
        <v>10</v>
      </c>
      <c r="F1213" t="s">
        <v>48</v>
      </c>
      <c r="G1213" t="str">
        <f>VLOOKUP(Table_Query_from_OCE_REP4[[#This Row],[FMPORT]],Table_Query_from_OCE_REP_1[],2,)</f>
        <v>ROME (CIVITAVECCHIA), ITALY</v>
      </c>
      <c r="H1213" t="s">
        <v>61</v>
      </c>
      <c r="I1213" t="str">
        <f>VLOOKUP(Table_Query_from_OCE_REP4[[#This Row],[TOPORT]],Table_Query_from_OCE_REP_1[[PCODE]:[PNAME]],2,)</f>
        <v>VALLETTA, MALTA</v>
      </c>
      <c r="J1213" t="str">
        <f>_xlfn.CONCAT(Table_Query_from_OCE_REP4[[#This Row],[FMPORT]],"/",Table_Query_from_OCE_REP4[[#This Row],[TOPORT]])</f>
        <v>CIV/VLT</v>
      </c>
      <c r="K1213" t="str">
        <f>_xlfn.CONCAT(Table_Query_from_OCE_REP4[[#This Row],[FM NAME]],"/",Table_Query_from_OCE_REP4[[#This Row],[TO NAME]])</f>
        <v>ROME (CIVITAVECCHIA), ITALY/VALLETTA, MALTA</v>
      </c>
    </row>
    <row r="1214" spans="1:11" x14ac:dyDescent="0.35">
      <c r="A1214" t="s">
        <v>3557</v>
      </c>
      <c r="B1214" t="s">
        <v>3558</v>
      </c>
      <c r="C1214" t="s">
        <v>1203</v>
      </c>
      <c r="D1214" s="17">
        <v>45393</v>
      </c>
      <c r="E1214">
        <v>20</v>
      </c>
      <c r="F1214" t="s">
        <v>48</v>
      </c>
      <c r="G1214" t="str">
        <f>VLOOKUP(Table_Query_from_OCE_REP4[[#This Row],[FMPORT]],Table_Query_from_OCE_REP_1[],2,)</f>
        <v>ROME (CIVITAVECCHIA), ITALY</v>
      </c>
      <c r="H1214" t="s">
        <v>88</v>
      </c>
      <c r="I1214" t="str">
        <f>VLOOKUP(Table_Query_from_OCE_REP4[[#This Row],[TOPORT]],Table_Query_from_OCE_REP_1[[PCODE]:[PNAME]],2,)</f>
        <v>TRIESTE, ITALY</v>
      </c>
      <c r="J1214" t="str">
        <f>_xlfn.CONCAT(Table_Query_from_OCE_REP4[[#This Row],[FMPORT]],"/",Table_Query_from_OCE_REP4[[#This Row],[TOPORT]])</f>
        <v>CIV/TRS</v>
      </c>
      <c r="K1214" t="str">
        <f>_xlfn.CONCAT(Table_Query_from_OCE_REP4[[#This Row],[FM NAME]],"/",Table_Query_from_OCE_REP4[[#This Row],[TO NAME]])</f>
        <v>ROME (CIVITAVECCHIA), ITALY/TRIESTE, ITALY</v>
      </c>
    </row>
    <row r="1215" spans="1:11" x14ac:dyDescent="0.35">
      <c r="A1215" t="s">
        <v>3559</v>
      </c>
      <c r="B1215" t="s">
        <v>3560</v>
      </c>
      <c r="C1215" t="s">
        <v>1203</v>
      </c>
      <c r="D1215" s="17">
        <v>45403</v>
      </c>
      <c r="E1215">
        <v>10</v>
      </c>
      <c r="F1215" t="s">
        <v>61</v>
      </c>
      <c r="G1215" t="str">
        <f>VLOOKUP(Table_Query_from_OCE_REP4[[#This Row],[FMPORT]],Table_Query_from_OCE_REP_1[],2,)</f>
        <v>VALLETTA, MALTA</v>
      </c>
      <c r="H1215" t="s">
        <v>88</v>
      </c>
      <c r="I1215" t="str">
        <f>VLOOKUP(Table_Query_from_OCE_REP4[[#This Row],[TOPORT]],Table_Query_from_OCE_REP_1[[PCODE]:[PNAME]],2,)</f>
        <v>TRIESTE, ITALY</v>
      </c>
      <c r="J1215" t="str">
        <f>_xlfn.CONCAT(Table_Query_from_OCE_REP4[[#This Row],[FMPORT]],"/",Table_Query_from_OCE_REP4[[#This Row],[TOPORT]])</f>
        <v>VLT/TRS</v>
      </c>
      <c r="K1215" t="str">
        <f>_xlfn.CONCAT(Table_Query_from_OCE_REP4[[#This Row],[FM NAME]],"/",Table_Query_from_OCE_REP4[[#This Row],[TO NAME]])</f>
        <v>VALLETTA, MALTA/TRIESTE, ITALY</v>
      </c>
    </row>
    <row r="1216" spans="1:11" x14ac:dyDescent="0.35">
      <c r="A1216" t="s">
        <v>3561</v>
      </c>
      <c r="B1216" t="s">
        <v>3562</v>
      </c>
      <c r="C1216" t="s">
        <v>1203</v>
      </c>
      <c r="D1216" s="17">
        <v>45413</v>
      </c>
      <c r="E1216">
        <v>10</v>
      </c>
      <c r="F1216" t="s">
        <v>88</v>
      </c>
      <c r="G1216" t="str">
        <f>VLOOKUP(Table_Query_from_OCE_REP4[[#This Row],[FMPORT]],Table_Query_from_OCE_REP_1[],2,)</f>
        <v>TRIESTE, ITALY</v>
      </c>
      <c r="H1216" t="s">
        <v>411</v>
      </c>
      <c r="I1216" t="str">
        <f>VLOOKUP(Table_Query_from_OCE_REP4[[#This Row],[TOPORT]],Table_Query_from_OCE_REP_1[[PCODE]:[PNAME]],2,)</f>
        <v>ISTANBUL, TURKEY</v>
      </c>
      <c r="J1216" t="str">
        <f>_xlfn.CONCAT(Table_Query_from_OCE_REP4[[#This Row],[FMPORT]],"/",Table_Query_from_OCE_REP4[[#This Row],[TOPORT]])</f>
        <v>TRS/IST</v>
      </c>
      <c r="K1216" t="str">
        <f>_xlfn.CONCAT(Table_Query_from_OCE_REP4[[#This Row],[FM NAME]],"/",Table_Query_from_OCE_REP4[[#This Row],[TO NAME]])</f>
        <v>TRIESTE, ITALY/ISTANBUL, TURKEY</v>
      </c>
    </row>
    <row r="1217" spans="1:11" x14ac:dyDescent="0.35">
      <c r="A1217" t="s">
        <v>3563</v>
      </c>
      <c r="B1217" t="s">
        <v>3564</v>
      </c>
      <c r="C1217" t="s">
        <v>1203</v>
      </c>
      <c r="D1217" s="17">
        <v>45413</v>
      </c>
      <c r="E1217">
        <v>20</v>
      </c>
      <c r="F1217" t="s">
        <v>88</v>
      </c>
      <c r="G1217" t="str">
        <f>VLOOKUP(Table_Query_from_OCE_REP4[[#This Row],[FMPORT]],Table_Query_from_OCE_REP_1[],2,)</f>
        <v>TRIESTE, ITALY</v>
      </c>
      <c r="H1217" t="s">
        <v>48</v>
      </c>
      <c r="I1217" t="str">
        <f>VLOOKUP(Table_Query_from_OCE_REP4[[#This Row],[TOPORT]],Table_Query_from_OCE_REP_1[[PCODE]:[PNAME]],2,)</f>
        <v>ROME (CIVITAVECCHIA), ITALY</v>
      </c>
      <c r="J1217" t="str">
        <f>_xlfn.CONCAT(Table_Query_from_OCE_REP4[[#This Row],[FMPORT]],"/",Table_Query_from_OCE_REP4[[#This Row],[TOPORT]])</f>
        <v>TRS/CIV</v>
      </c>
      <c r="K1217" t="str">
        <f>_xlfn.CONCAT(Table_Query_from_OCE_REP4[[#This Row],[FM NAME]],"/",Table_Query_from_OCE_REP4[[#This Row],[TO NAME]])</f>
        <v>TRIESTE, ITALY/ROME (CIVITAVECCHIA), ITALY</v>
      </c>
    </row>
    <row r="1218" spans="1:11" x14ac:dyDescent="0.35">
      <c r="A1218" t="s">
        <v>3565</v>
      </c>
      <c r="B1218" t="s">
        <v>3566</v>
      </c>
      <c r="C1218" t="s">
        <v>1203</v>
      </c>
      <c r="D1218" s="17">
        <v>45423</v>
      </c>
      <c r="E1218">
        <v>10</v>
      </c>
      <c r="F1218" t="s">
        <v>411</v>
      </c>
      <c r="G1218" t="str">
        <f>VLOOKUP(Table_Query_from_OCE_REP4[[#This Row],[FMPORT]],Table_Query_from_OCE_REP_1[],2,)</f>
        <v>ISTANBUL, TURKEY</v>
      </c>
      <c r="H1218" t="s">
        <v>48</v>
      </c>
      <c r="I1218" t="str">
        <f>VLOOKUP(Table_Query_from_OCE_REP4[[#This Row],[TOPORT]],Table_Query_from_OCE_REP_1[[PCODE]:[PNAME]],2,)</f>
        <v>ROME (CIVITAVECCHIA), ITALY</v>
      </c>
      <c r="J1218" t="str">
        <f>_xlfn.CONCAT(Table_Query_from_OCE_REP4[[#This Row],[FMPORT]],"/",Table_Query_from_OCE_REP4[[#This Row],[TOPORT]])</f>
        <v>IST/CIV</v>
      </c>
      <c r="K1218" t="str">
        <f>_xlfn.CONCAT(Table_Query_from_OCE_REP4[[#This Row],[FM NAME]],"/",Table_Query_from_OCE_REP4[[#This Row],[TO NAME]])</f>
        <v>ISTANBUL, TURKEY/ROME (CIVITAVECCHIA), ITALY</v>
      </c>
    </row>
    <row r="1219" spans="1:11" x14ac:dyDescent="0.35">
      <c r="A1219" t="s">
        <v>3567</v>
      </c>
      <c r="B1219" t="s">
        <v>3568</v>
      </c>
      <c r="C1219" t="s">
        <v>1203</v>
      </c>
      <c r="D1219" s="17">
        <v>45423</v>
      </c>
      <c r="E1219">
        <v>21</v>
      </c>
      <c r="F1219" t="s">
        <v>411</v>
      </c>
      <c r="G1219" t="str">
        <f>VLOOKUP(Table_Query_from_OCE_REP4[[#This Row],[FMPORT]],Table_Query_from_OCE_REP_1[],2,)</f>
        <v>ISTANBUL, TURKEY</v>
      </c>
      <c r="H1219" t="s">
        <v>88</v>
      </c>
      <c r="I1219" t="str">
        <f>VLOOKUP(Table_Query_from_OCE_REP4[[#This Row],[TOPORT]],Table_Query_from_OCE_REP_1[[PCODE]:[PNAME]],2,)</f>
        <v>TRIESTE, ITALY</v>
      </c>
      <c r="J1219" t="str">
        <f>_xlfn.CONCAT(Table_Query_from_OCE_REP4[[#This Row],[FMPORT]],"/",Table_Query_from_OCE_REP4[[#This Row],[TOPORT]])</f>
        <v>IST/TRS</v>
      </c>
      <c r="K1219" t="str">
        <f>_xlfn.CONCAT(Table_Query_from_OCE_REP4[[#This Row],[FM NAME]],"/",Table_Query_from_OCE_REP4[[#This Row],[TO NAME]])</f>
        <v>ISTANBUL, TURKEY/TRIESTE, ITALY</v>
      </c>
    </row>
    <row r="1220" spans="1:11" x14ac:dyDescent="0.35">
      <c r="A1220" t="s">
        <v>3569</v>
      </c>
      <c r="B1220" t="s">
        <v>3570</v>
      </c>
      <c r="C1220" t="s">
        <v>1203</v>
      </c>
      <c r="D1220" s="17">
        <v>45433</v>
      </c>
      <c r="E1220">
        <v>11</v>
      </c>
      <c r="F1220" t="s">
        <v>48</v>
      </c>
      <c r="G1220" t="str">
        <f>VLOOKUP(Table_Query_from_OCE_REP4[[#This Row],[FMPORT]],Table_Query_from_OCE_REP_1[],2,)</f>
        <v>ROME (CIVITAVECCHIA), ITALY</v>
      </c>
      <c r="H1220" t="s">
        <v>88</v>
      </c>
      <c r="I1220" t="str">
        <f>VLOOKUP(Table_Query_from_OCE_REP4[[#This Row],[TOPORT]],Table_Query_from_OCE_REP_1[[PCODE]:[PNAME]],2,)</f>
        <v>TRIESTE, ITALY</v>
      </c>
      <c r="J1220" t="str">
        <f>_xlfn.CONCAT(Table_Query_from_OCE_REP4[[#This Row],[FMPORT]],"/",Table_Query_from_OCE_REP4[[#This Row],[TOPORT]])</f>
        <v>CIV/TRS</v>
      </c>
      <c r="K1220" t="str">
        <f>_xlfn.CONCAT(Table_Query_from_OCE_REP4[[#This Row],[FM NAME]],"/",Table_Query_from_OCE_REP4[[#This Row],[TO NAME]])</f>
        <v>ROME (CIVITAVECCHIA), ITALY/TRIESTE, ITALY</v>
      </c>
    </row>
    <row r="1221" spans="1:11" x14ac:dyDescent="0.35">
      <c r="A1221" t="s">
        <v>3571</v>
      </c>
      <c r="B1221" t="s">
        <v>4433</v>
      </c>
      <c r="C1221" t="s">
        <v>1203</v>
      </c>
      <c r="D1221" s="17">
        <v>45444</v>
      </c>
      <c r="E1221">
        <v>11</v>
      </c>
      <c r="F1221" t="s">
        <v>88</v>
      </c>
      <c r="G1221" t="str">
        <f>VLOOKUP(Table_Query_from_OCE_REP4[[#This Row],[FMPORT]],Table_Query_from_OCE_REP_1[],2,)</f>
        <v>TRIESTE, ITALY</v>
      </c>
      <c r="H1221" t="s">
        <v>47</v>
      </c>
      <c r="I1221" t="str">
        <f>VLOOKUP(Table_Query_from_OCE_REP4[[#This Row],[TOPORT]],Table_Query_from_OCE_REP_1[[PCODE]:[PNAME]],2,)</f>
        <v>ATHENS (PIRAEUS), GREECE</v>
      </c>
      <c r="J1221" t="str">
        <f>_xlfn.CONCAT(Table_Query_from_OCE_REP4[[#This Row],[FMPORT]],"/",Table_Query_from_OCE_REP4[[#This Row],[TOPORT]])</f>
        <v>TRS/PIR</v>
      </c>
      <c r="K1221" t="str">
        <f>_xlfn.CONCAT(Table_Query_from_OCE_REP4[[#This Row],[FM NAME]],"/",Table_Query_from_OCE_REP4[[#This Row],[TO NAME]])</f>
        <v>TRIESTE, ITALY/ATHENS (PIRAEUS), GREECE</v>
      </c>
    </row>
    <row r="1222" spans="1:11" x14ac:dyDescent="0.35">
      <c r="A1222" t="s">
        <v>3572</v>
      </c>
      <c r="B1222" t="s">
        <v>4434</v>
      </c>
      <c r="C1222" t="s">
        <v>1203</v>
      </c>
      <c r="D1222" s="17">
        <v>45444</v>
      </c>
      <c r="E1222">
        <v>18</v>
      </c>
      <c r="F1222" t="s">
        <v>88</v>
      </c>
      <c r="G1222" t="str">
        <f>VLOOKUP(Table_Query_from_OCE_REP4[[#This Row],[FMPORT]],Table_Query_from_OCE_REP_1[],2,)</f>
        <v>TRIESTE, ITALY</v>
      </c>
      <c r="H1222" t="s">
        <v>411</v>
      </c>
      <c r="I1222" t="str">
        <f>VLOOKUP(Table_Query_from_OCE_REP4[[#This Row],[TOPORT]],Table_Query_from_OCE_REP_1[[PCODE]:[PNAME]],2,)</f>
        <v>ISTANBUL, TURKEY</v>
      </c>
      <c r="J1222" t="str">
        <f>_xlfn.CONCAT(Table_Query_from_OCE_REP4[[#This Row],[FMPORT]],"/",Table_Query_from_OCE_REP4[[#This Row],[TOPORT]])</f>
        <v>TRS/IST</v>
      </c>
      <c r="K1222" t="str">
        <f>_xlfn.CONCAT(Table_Query_from_OCE_REP4[[#This Row],[FM NAME]],"/",Table_Query_from_OCE_REP4[[#This Row],[TO NAME]])</f>
        <v>TRIESTE, ITALY/ISTANBUL, TURKEY</v>
      </c>
    </row>
    <row r="1223" spans="1:11" x14ac:dyDescent="0.35">
      <c r="A1223" t="s">
        <v>3573</v>
      </c>
      <c r="B1223" t="s">
        <v>3574</v>
      </c>
      <c r="C1223" t="s">
        <v>1203</v>
      </c>
      <c r="D1223" s="17">
        <v>45455</v>
      </c>
      <c r="E1223">
        <v>7</v>
      </c>
      <c r="F1223" t="s">
        <v>47</v>
      </c>
      <c r="G1223" t="str">
        <f>VLOOKUP(Table_Query_from_OCE_REP4[[#This Row],[FMPORT]],Table_Query_from_OCE_REP_1[],2,)</f>
        <v>ATHENS (PIRAEUS), GREECE</v>
      </c>
      <c r="H1223" t="s">
        <v>411</v>
      </c>
      <c r="I1223" t="str">
        <f>VLOOKUP(Table_Query_from_OCE_REP4[[#This Row],[TOPORT]],Table_Query_from_OCE_REP_1[[PCODE]:[PNAME]],2,)</f>
        <v>ISTANBUL, TURKEY</v>
      </c>
      <c r="J1223" t="str">
        <f>_xlfn.CONCAT(Table_Query_from_OCE_REP4[[#This Row],[FMPORT]],"/",Table_Query_from_OCE_REP4[[#This Row],[TOPORT]])</f>
        <v>PIR/IST</v>
      </c>
      <c r="K1223" t="str">
        <f>_xlfn.CONCAT(Table_Query_from_OCE_REP4[[#This Row],[FM NAME]],"/",Table_Query_from_OCE_REP4[[#This Row],[TO NAME]])</f>
        <v>ATHENS (PIRAEUS), GREECE/ISTANBUL, TURKEY</v>
      </c>
    </row>
    <row r="1224" spans="1:11" x14ac:dyDescent="0.35">
      <c r="A1224" t="s">
        <v>3575</v>
      </c>
      <c r="B1224" t="s">
        <v>3576</v>
      </c>
      <c r="C1224" t="s">
        <v>1203</v>
      </c>
      <c r="D1224" s="17">
        <v>45455</v>
      </c>
      <c r="E1224">
        <v>17</v>
      </c>
      <c r="F1224" t="s">
        <v>47</v>
      </c>
      <c r="G1224" t="str">
        <f>VLOOKUP(Table_Query_from_OCE_REP4[[#This Row],[FMPORT]],Table_Query_from_OCE_REP_1[],2,)</f>
        <v>ATHENS (PIRAEUS), GREECE</v>
      </c>
      <c r="H1224" t="s">
        <v>88</v>
      </c>
      <c r="I1224" t="str">
        <f>VLOOKUP(Table_Query_from_OCE_REP4[[#This Row],[TOPORT]],Table_Query_from_OCE_REP_1[[PCODE]:[PNAME]],2,)</f>
        <v>TRIESTE, ITALY</v>
      </c>
      <c r="J1224" t="str">
        <f>_xlfn.CONCAT(Table_Query_from_OCE_REP4[[#This Row],[FMPORT]],"/",Table_Query_from_OCE_REP4[[#This Row],[TOPORT]])</f>
        <v>PIR/TRS</v>
      </c>
      <c r="K1224" t="str">
        <f>_xlfn.CONCAT(Table_Query_from_OCE_REP4[[#This Row],[FM NAME]],"/",Table_Query_from_OCE_REP4[[#This Row],[TO NAME]])</f>
        <v>ATHENS (PIRAEUS), GREECE/TRIESTE, ITALY</v>
      </c>
    </row>
    <row r="1225" spans="1:11" x14ac:dyDescent="0.35">
      <c r="A1225" t="s">
        <v>3577</v>
      </c>
      <c r="B1225" t="s">
        <v>3578</v>
      </c>
      <c r="C1225" t="s">
        <v>1203</v>
      </c>
      <c r="D1225" s="17">
        <v>45462</v>
      </c>
      <c r="E1225">
        <v>10</v>
      </c>
      <c r="F1225" t="s">
        <v>411</v>
      </c>
      <c r="G1225" t="str">
        <f>VLOOKUP(Table_Query_from_OCE_REP4[[#This Row],[FMPORT]],Table_Query_from_OCE_REP_1[],2,)</f>
        <v>ISTANBUL, TURKEY</v>
      </c>
      <c r="H1225" t="s">
        <v>88</v>
      </c>
      <c r="I1225" t="str">
        <f>VLOOKUP(Table_Query_from_OCE_REP4[[#This Row],[TOPORT]],Table_Query_from_OCE_REP_1[[PCODE]:[PNAME]],2,)</f>
        <v>TRIESTE, ITALY</v>
      </c>
      <c r="J1225" t="str">
        <f>_xlfn.CONCAT(Table_Query_from_OCE_REP4[[#This Row],[FMPORT]],"/",Table_Query_from_OCE_REP4[[#This Row],[TOPORT]])</f>
        <v>IST/TRS</v>
      </c>
      <c r="K1225" t="str">
        <f>_xlfn.CONCAT(Table_Query_from_OCE_REP4[[#This Row],[FM NAME]],"/",Table_Query_from_OCE_REP4[[#This Row],[TO NAME]])</f>
        <v>ISTANBUL, TURKEY/TRIESTE, ITALY</v>
      </c>
    </row>
    <row r="1226" spans="1:11" x14ac:dyDescent="0.35">
      <c r="A1226" t="s">
        <v>3579</v>
      </c>
      <c r="B1226" t="s">
        <v>3580</v>
      </c>
      <c r="C1226" t="s">
        <v>1203</v>
      </c>
      <c r="D1226" s="17">
        <v>45462</v>
      </c>
      <c r="E1226">
        <v>22</v>
      </c>
      <c r="F1226" t="s">
        <v>411</v>
      </c>
      <c r="G1226" t="str">
        <f>VLOOKUP(Table_Query_from_OCE_REP4[[#This Row],[FMPORT]],Table_Query_from_OCE_REP_1[],2,)</f>
        <v>ISTANBUL, TURKEY</v>
      </c>
      <c r="H1226" t="s">
        <v>49</v>
      </c>
      <c r="I1226" t="str">
        <f>VLOOKUP(Table_Query_from_OCE_REP4[[#This Row],[TOPORT]],Table_Query_from_OCE_REP_1[[PCODE]:[PNAME]],2,)</f>
        <v>BARCELONA, SPAIN</v>
      </c>
      <c r="J1226" t="str">
        <f>_xlfn.CONCAT(Table_Query_from_OCE_REP4[[#This Row],[FMPORT]],"/",Table_Query_from_OCE_REP4[[#This Row],[TOPORT]])</f>
        <v>IST/BCN</v>
      </c>
      <c r="K1226" t="str">
        <f>_xlfn.CONCAT(Table_Query_from_OCE_REP4[[#This Row],[FM NAME]],"/",Table_Query_from_OCE_REP4[[#This Row],[TO NAME]])</f>
        <v>ISTANBUL, TURKEY/BARCELONA, SPAIN</v>
      </c>
    </row>
    <row r="1227" spans="1:11" x14ac:dyDescent="0.35">
      <c r="A1227" t="s">
        <v>3581</v>
      </c>
      <c r="B1227" t="s">
        <v>160</v>
      </c>
      <c r="C1227" t="s">
        <v>1203</v>
      </c>
      <c r="D1227" s="17">
        <v>45472</v>
      </c>
      <c r="E1227">
        <v>12</v>
      </c>
      <c r="F1227" t="s">
        <v>88</v>
      </c>
      <c r="G1227" t="str">
        <f>VLOOKUP(Table_Query_from_OCE_REP4[[#This Row],[FMPORT]],Table_Query_from_OCE_REP_1[],2,)</f>
        <v>TRIESTE, ITALY</v>
      </c>
      <c r="H1227" t="s">
        <v>49</v>
      </c>
      <c r="I1227" t="str">
        <f>VLOOKUP(Table_Query_from_OCE_REP4[[#This Row],[TOPORT]],Table_Query_from_OCE_REP_1[[PCODE]:[PNAME]],2,)</f>
        <v>BARCELONA, SPAIN</v>
      </c>
      <c r="J1227" t="str">
        <f>_xlfn.CONCAT(Table_Query_from_OCE_REP4[[#This Row],[FMPORT]],"/",Table_Query_from_OCE_REP4[[#This Row],[TOPORT]])</f>
        <v>TRS/BCN</v>
      </c>
      <c r="K1227" t="str">
        <f>_xlfn.CONCAT(Table_Query_from_OCE_REP4[[#This Row],[FM NAME]],"/",Table_Query_from_OCE_REP4[[#This Row],[TO NAME]])</f>
        <v>TRIESTE, ITALY/BARCELONA, SPAIN</v>
      </c>
    </row>
    <row r="1228" spans="1:11" x14ac:dyDescent="0.35">
      <c r="A1228" t="s">
        <v>3582</v>
      </c>
      <c r="B1228" t="s">
        <v>3583</v>
      </c>
      <c r="C1228" t="s">
        <v>1203</v>
      </c>
      <c r="D1228" s="17">
        <v>45472</v>
      </c>
      <c r="E1228">
        <v>24</v>
      </c>
      <c r="F1228" t="s">
        <v>88</v>
      </c>
      <c r="G1228" t="str">
        <f>VLOOKUP(Table_Query_from_OCE_REP4[[#This Row],[FMPORT]],Table_Query_from_OCE_REP_1[],2,)</f>
        <v>TRIESTE, ITALY</v>
      </c>
      <c r="H1228" t="s">
        <v>47</v>
      </c>
      <c r="I1228" t="str">
        <f>VLOOKUP(Table_Query_from_OCE_REP4[[#This Row],[TOPORT]],Table_Query_from_OCE_REP_1[[PCODE]:[PNAME]],2,)</f>
        <v>ATHENS (PIRAEUS), GREECE</v>
      </c>
      <c r="J1228" t="str">
        <f>_xlfn.CONCAT(Table_Query_from_OCE_REP4[[#This Row],[FMPORT]],"/",Table_Query_from_OCE_REP4[[#This Row],[TOPORT]])</f>
        <v>TRS/PIR</v>
      </c>
      <c r="K1228" t="str">
        <f>_xlfn.CONCAT(Table_Query_from_OCE_REP4[[#This Row],[FM NAME]],"/",Table_Query_from_OCE_REP4[[#This Row],[TO NAME]])</f>
        <v>TRIESTE, ITALY/ATHENS (PIRAEUS), GREECE</v>
      </c>
    </row>
    <row r="1229" spans="1:11" x14ac:dyDescent="0.35">
      <c r="A1229" t="s">
        <v>3584</v>
      </c>
      <c r="B1229" t="s">
        <v>3585</v>
      </c>
      <c r="C1229" t="s">
        <v>1203</v>
      </c>
      <c r="D1229" s="17">
        <v>45484</v>
      </c>
      <c r="E1229">
        <v>12</v>
      </c>
      <c r="F1229" t="s">
        <v>49</v>
      </c>
      <c r="G1229" t="str">
        <f>VLOOKUP(Table_Query_from_OCE_REP4[[#This Row],[FMPORT]],Table_Query_from_OCE_REP_1[],2,)</f>
        <v>BARCELONA, SPAIN</v>
      </c>
      <c r="H1229" t="s">
        <v>47</v>
      </c>
      <c r="I1229" t="str">
        <f>VLOOKUP(Table_Query_from_OCE_REP4[[#This Row],[TOPORT]],Table_Query_from_OCE_REP_1[[PCODE]:[PNAME]],2,)</f>
        <v>ATHENS (PIRAEUS), GREECE</v>
      </c>
      <c r="J1229" t="str">
        <f>_xlfn.CONCAT(Table_Query_from_OCE_REP4[[#This Row],[FMPORT]],"/",Table_Query_from_OCE_REP4[[#This Row],[TOPORT]])</f>
        <v>BCN/PIR</v>
      </c>
      <c r="K1229" t="str">
        <f>_xlfn.CONCAT(Table_Query_from_OCE_REP4[[#This Row],[FM NAME]],"/",Table_Query_from_OCE_REP4[[#This Row],[TO NAME]])</f>
        <v>BARCELONA, SPAIN/ATHENS (PIRAEUS), GREECE</v>
      </c>
    </row>
    <row r="1230" spans="1:11" x14ac:dyDescent="0.35">
      <c r="A1230" t="s">
        <v>3586</v>
      </c>
      <c r="B1230" t="s">
        <v>3587</v>
      </c>
      <c r="C1230" t="s">
        <v>1203</v>
      </c>
      <c r="D1230" s="17">
        <v>45496</v>
      </c>
      <c r="E1230">
        <v>10</v>
      </c>
      <c r="F1230" t="s">
        <v>47</v>
      </c>
      <c r="G1230" t="str">
        <f>VLOOKUP(Table_Query_from_OCE_REP4[[#This Row],[FMPORT]],Table_Query_from_OCE_REP_1[],2,)</f>
        <v>ATHENS (PIRAEUS), GREECE</v>
      </c>
      <c r="H1230" t="s">
        <v>411</v>
      </c>
      <c r="I1230" t="str">
        <f>VLOOKUP(Table_Query_from_OCE_REP4[[#This Row],[TOPORT]],Table_Query_from_OCE_REP_1[[PCODE]:[PNAME]],2,)</f>
        <v>ISTANBUL, TURKEY</v>
      </c>
      <c r="J1230" t="str">
        <f>_xlfn.CONCAT(Table_Query_from_OCE_REP4[[#This Row],[FMPORT]],"/",Table_Query_from_OCE_REP4[[#This Row],[TOPORT]])</f>
        <v>PIR/IST</v>
      </c>
      <c r="K1230" t="str">
        <f>_xlfn.CONCAT(Table_Query_from_OCE_REP4[[#This Row],[FM NAME]],"/",Table_Query_from_OCE_REP4[[#This Row],[TO NAME]])</f>
        <v>ATHENS (PIRAEUS), GREECE/ISTANBUL, TURKEY</v>
      </c>
    </row>
    <row r="1231" spans="1:11" x14ac:dyDescent="0.35">
      <c r="A1231" t="s">
        <v>3588</v>
      </c>
      <c r="B1231" t="s">
        <v>4053</v>
      </c>
      <c r="C1231" t="s">
        <v>1203</v>
      </c>
      <c r="D1231" s="17">
        <v>45506</v>
      </c>
      <c r="E1231">
        <v>12</v>
      </c>
      <c r="F1231" t="s">
        <v>411</v>
      </c>
      <c r="G1231" t="str">
        <f>VLOOKUP(Table_Query_from_OCE_REP4[[#This Row],[FMPORT]],Table_Query_from_OCE_REP_1[],2,)</f>
        <v>ISTANBUL, TURKEY</v>
      </c>
      <c r="H1231" t="s">
        <v>47</v>
      </c>
      <c r="I1231" t="str">
        <f>VLOOKUP(Table_Query_from_OCE_REP4[[#This Row],[TOPORT]],Table_Query_from_OCE_REP_1[[PCODE]:[PNAME]],2,)</f>
        <v>ATHENS (PIRAEUS), GREECE</v>
      </c>
      <c r="J1231" t="str">
        <f>_xlfn.CONCAT(Table_Query_from_OCE_REP4[[#This Row],[FMPORT]],"/",Table_Query_from_OCE_REP4[[#This Row],[TOPORT]])</f>
        <v>IST/PIR</v>
      </c>
      <c r="K1231" t="str">
        <f>_xlfn.CONCAT(Table_Query_from_OCE_REP4[[#This Row],[FM NAME]],"/",Table_Query_from_OCE_REP4[[#This Row],[TO NAME]])</f>
        <v>ISTANBUL, TURKEY/ATHENS (PIRAEUS), GREECE</v>
      </c>
    </row>
    <row r="1232" spans="1:11" x14ac:dyDescent="0.35">
      <c r="A1232" t="s">
        <v>3589</v>
      </c>
      <c r="B1232" t="s">
        <v>3395</v>
      </c>
      <c r="C1232" t="s">
        <v>1203</v>
      </c>
      <c r="D1232" s="17">
        <v>45518</v>
      </c>
      <c r="E1232">
        <v>10</v>
      </c>
      <c r="F1232" t="s">
        <v>47</v>
      </c>
      <c r="G1232" t="str">
        <f>VLOOKUP(Table_Query_from_OCE_REP4[[#This Row],[FMPORT]],Table_Query_from_OCE_REP_1[],2,)</f>
        <v>ATHENS (PIRAEUS), GREECE</v>
      </c>
      <c r="H1232" t="s">
        <v>58</v>
      </c>
      <c r="I1232" t="str">
        <f>VLOOKUP(Table_Query_from_OCE_REP4[[#This Row],[TOPORT]],Table_Query_from_OCE_REP_1[[PCODE]:[PNAME]],2,)</f>
        <v>MONTE CARLO, MONACO</v>
      </c>
      <c r="J1232" t="str">
        <f>_xlfn.CONCAT(Table_Query_from_OCE_REP4[[#This Row],[FMPORT]],"/",Table_Query_from_OCE_REP4[[#This Row],[TOPORT]])</f>
        <v>PIR/MCM</v>
      </c>
      <c r="K1232" t="str">
        <f>_xlfn.CONCAT(Table_Query_from_OCE_REP4[[#This Row],[FM NAME]],"/",Table_Query_from_OCE_REP4[[#This Row],[TO NAME]])</f>
        <v>ATHENS (PIRAEUS), GREECE/MONTE CARLO, MONACO</v>
      </c>
    </row>
    <row r="1233" spans="1:11" x14ac:dyDescent="0.35">
      <c r="A1233" t="s">
        <v>3590</v>
      </c>
      <c r="B1233" t="s">
        <v>3591</v>
      </c>
      <c r="C1233" t="s">
        <v>1203</v>
      </c>
      <c r="D1233" s="17">
        <v>45528</v>
      </c>
      <c r="E1233">
        <v>10</v>
      </c>
      <c r="F1233" t="s">
        <v>58</v>
      </c>
      <c r="G1233" t="str">
        <f>VLOOKUP(Table_Query_from_OCE_REP4[[#This Row],[FMPORT]],Table_Query_from_OCE_REP_1[],2,)</f>
        <v>MONTE CARLO, MONACO</v>
      </c>
      <c r="H1233" t="s">
        <v>47</v>
      </c>
      <c r="I1233" t="str">
        <f>VLOOKUP(Table_Query_from_OCE_REP4[[#This Row],[TOPORT]],Table_Query_from_OCE_REP_1[[PCODE]:[PNAME]],2,)</f>
        <v>ATHENS (PIRAEUS), GREECE</v>
      </c>
      <c r="J1233" t="str">
        <f>_xlfn.CONCAT(Table_Query_from_OCE_REP4[[#This Row],[FMPORT]],"/",Table_Query_from_OCE_REP4[[#This Row],[TOPORT]])</f>
        <v>MCM/PIR</v>
      </c>
      <c r="K1233" t="str">
        <f>_xlfn.CONCAT(Table_Query_from_OCE_REP4[[#This Row],[FM NAME]],"/",Table_Query_from_OCE_REP4[[#This Row],[TO NAME]])</f>
        <v>MONTE CARLO, MONACO/ATHENS (PIRAEUS), GREECE</v>
      </c>
    </row>
    <row r="1234" spans="1:11" x14ac:dyDescent="0.35">
      <c r="A1234" t="s">
        <v>3592</v>
      </c>
      <c r="B1234" t="s">
        <v>3593</v>
      </c>
      <c r="C1234" t="s">
        <v>1203</v>
      </c>
      <c r="D1234" s="17">
        <v>45528</v>
      </c>
      <c r="E1234">
        <v>20</v>
      </c>
      <c r="F1234" t="s">
        <v>58</v>
      </c>
      <c r="G1234" t="str">
        <f>VLOOKUP(Table_Query_from_OCE_REP4[[#This Row],[FMPORT]],Table_Query_from_OCE_REP_1[],2,)</f>
        <v>MONTE CARLO, MONACO</v>
      </c>
      <c r="H1234" t="s">
        <v>48</v>
      </c>
      <c r="I1234" t="str">
        <f>VLOOKUP(Table_Query_from_OCE_REP4[[#This Row],[TOPORT]],Table_Query_from_OCE_REP_1[[PCODE]:[PNAME]],2,)</f>
        <v>ROME (CIVITAVECCHIA), ITALY</v>
      </c>
      <c r="J1234" t="str">
        <f>_xlfn.CONCAT(Table_Query_from_OCE_REP4[[#This Row],[FMPORT]],"/",Table_Query_from_OCE_REP4[[#This Row],[TOPORT]])</f>
        <v>MCM/CIV</v>
      </c>
      <c r="K1234" t="str">
        <f>_xlfn.CONCAT(Table_Query_from_OCE_REP4[[#This Row],[FM NAME]],"/",Table_Query_from_OCE_REP4[[#This Row],[TO NAME]])</f>
        <v>MONTE CARLO, MONACO/ROME (CIVITAVECCHIA), ITALY</v>
      </c>
    </row>
    <row r="1235" spans="1:11" x14ac:dyDescent="0.35">
      <c r="A1235" t="s">
        <v>3594</v>
      </c>
      <c r="B1235" t="s">
        <v>3595</v>
      </c>
      <c r="C1235" t="s">
        <v>1203</v>
      </c>
      <c r="D1235" s="17">
        <v>45538</v>
      </c>
      <c r="E1235">
        <v>10</v>
      </c>
      <c r="F1235" t="s">
        <v>47</v>
      </c>
      <c r="G1235" t="str">
        <f>VLOOKUP(Table_Query_from_OCE_REP4[[#This Row],[FMPORT]],Table_Query_from_OCE_REP_1[],2,)</f>
        <v>ATHENS (PIRAEUS), GREECE</v>
      </c>
      <c r="H1235" t="s">
        <v>48</v>
      </c>
      <c r="I1235" t="str">
        <f>VLOOKUP(Table_Query_from_OCE_REP4[[#This Row],[TOPORT]],Table_Query_from_OCE_REP_1[[PCODE]:[PNAME]],2,)</f>
        <v>ROME (CIVITAVECCHIA), ITALY</v>
      </c>
      <c r="J1235" t="str">
        <f>_xlfn.CONCAT(Table_Query_from_OCE_REP4[[#This Row],[FMPORT]],"/",Table_Query_from_OCE_REP4[[#This Row],[TOPORT]])</f>
        <v>PIR/CIV</v>
      </c>
      <c r="K1235" t="str">
        <f>_xlfn.CONCAT(Table_Query_from_OCE_REP4[[#This Row],[FM NAME]],"/",Table_Query_from_OCE_REP4[[#This Row],[TO NAME]])</f>
        <v>ATHENS (PIRAEUS), GREECE/ROME (CIVITAVECCHIA), ITALY</v>
      </c>
    </row>
    <row r="1236" spans="1:11" x14ac:dyDescent="0.35">
      <c r="A1236" t="s">
        <v>3596</v>
      </c>
      <c r="B1236" t="s">
        <v>3597</v>
      </c>
      <c r="C1236" t="s">
        <v>1203</v>
      </c>
      <c r="D1236" s="17">
        <v>45538</v>
      </c>
      <c r="E1236">
        <v>20</v>
      </c>
      <c r="F1236" t="s">
        <v>47</v>
      </c>
      <c r="G1236" t="str">
        <f>VLOOKUP(Table_Query_from_OCE_REP4[[#This Row],[FMPORT]],Table_Query_from_OCE_REP_1[],2,)</f>
        <v>ATHENS (PIRAEUS), GREECE</v>
      </c>
      <c r="H1236" t="s">
        <v>59</v>
      </c>
      <c r="I1236" t="str">
        <f>VLOOKUP(Table_Query_from_OCE_REP4[[#This Row],[TOPORT]],Table_Query_from_OCE_REP_1[[PCODE]:[PNAME]],2,)</f>
        <v>LISBON, PORTUGAL</v>
      </c>
      <c r="J1236" t="str">
        <f>_xlfn.CONCAT(Table_Query_from_OCE_REP4[[#This Row],[FMPORT]],"/",Table_Query_from_OCE_REP4[[#This Row],[TOPORT]])</f>
        <v>PIR/LIS</v>
      </c>
      <c r="K1236" t="str">
        <f>_xlfn.CONCAT(Table_Query_from_OCE_REP4[[#This Row],[FM NAME]],"/",Table_Query_from_OCE_REP4[[#This Row],[TO NAME]])</f>
        <v>ATHENS (PIRAEUS), GREECE/LISBON, PORTUGAL</v>
      </c>
    </row>
    <row r="1237" spans="1:11" x14ac:dyDescent="0.35">
      <c r="A1237" t="s">
        <v>3598</v>
      </c>
      <c r="B1237" t="s">
        <v>3599</v>
      </c>
      <c r="C1237" t="s">
        <v>1203</v>
      </c>
      <c r="D1237" s="17">
        <v>45538</v>
      </c>
      <c r="E1237">
        <v>30</v>
      </c>
      <c r="F1237" t="s">
        <v>47</v>
      </c>
      <c r="G1237" t="str">
        <f>VLOOKUP(Table_Query_from_OCE_REP4[[#This Row],[FMPORT]],Table_Query_from_OCE_REP_1[],2,)</f>
        <v>ATHENS (PIRAEUS), GREECE</v>
      </c>
      <c r="H1237" t="s">
        <v>49</v>
      </c>
      <c r="I1237" t="str">
        <f>VLOOKUP(Table_Query_from_OCE_REP4[[#This Row],[TOPORT]],Table_Query_from_OCE_REP_1[[PCODE]:[PNAME]],2,)</f>
        <v>BARCELONA, SPAIN</v>
      </c>
      <c r="J1237" t="str">
        <f>_xlfn.CONCAT(Table_Query_from_OCE_REP4[[#This Row],[FMPORT]],"/",Table_Query_from_OCE_REP4[[#This Row],[TOPORT]])</f>
        <v>PIR/BCN</v>
      </c>
      <c r="K1237" t="str">
        <f>_xlfn.CONCAT(Table_Query_from_OCE_REP4[[#This Row],[FM NAME]],"/",Table_Query_from_OCE_REP4[[#This Row],[TO NAME]])</f>
        <v>ATHENS (PIRAEUS), GREECE/BARCELONA, SPAIN</v>
      </c>
    </row>
    <row r="1238" spans="1:11" x14ac:dyDescent="0.35">
      <c r="A1238" t="s">
        <v>3600</v>
      </c>
      <c r="B1238" t="s">
        <v>3601</v>
      </c>
      <c r="C1238" t="s">
        <v>1203</v>
      </c>
      <c r="D1238" s="17">
        <v>45548</v>
      </c>
      <c r="E1238">
        <v>10</v>
      </c>
      <c r="F1238" t="s">
        <v>48</v>
      </c>
      <c r="G1238" t="str">
        <f>VLOOKUP(Table_Query_from_OCE_REP4[[#This Row],[FMPORT]],Table_Query_from_OCE_REP_1[],2,)</f>
        <v>ROME (CIVITAVECCHIA), ITALY</v>
      </c>
      <c r="H1238" t="s">
        <v>59</v>
      </c>
      <c r="I1238" t="str">
        <f>VLOOKUP(Table_Query_from_OCE_REP4[[#This Row],[TOPORT]],Table_Query_from_OCE_REP_1[[PCODE]:[PNAME]],2,)</f>
        <v>LISBON, PORTUGAL</v>
      </c>
      <c r="J1238" t="str">
        <f>_xlfn.CONCAT(Table_Query_from_OCE_REP4[[#This Row],[FMPORT]],"/",Table_Query_from_OCE_REP4[[#This Row],[TOPORT]])</f>
        <v>CIV/LIS</v>
      </c>
      <c r="K1238" t="str">
        <f>_xlfn.CONCAT(Table_Query_from_OCE_REP4[[#This Row],[FM NAME]],"/",Table_Query_from_OCE_REP4[[#This Row],[TO NAME]])</f>
        <v>ROME (CIVITAVECCHIA), ITALY/LISBON, PORTUGAL</v>
      </c>
    </row>
    <row r="1239" spans="1:11" x14ac:dyDescent="0.35">
      <c r="A1239" t="s">
        <v>3602</v>
      </c>
      <c r="B1239" t="s">
        <v>3603</v>
      </c>
      <c r="C1239" t="s">
        <v>1203</v>
      </c>
      <c r="D1239" s="17">
        <v>45548</v>
      </c>
      <c r="E1239">
        <v>20</v>
      </c>
      <c r="F1239" t="s">
        <v>48</v>
      </c>
      <c r="G1239" t="str">
        <f>VLOOKUP(Table_Query_from_OCE_REP4[[#This Row],[FMPORT]],Table_Query_from_OCE_REP_1[],2,)</f>
        <v>ROME (CIVITAVECCHIA), ITALY</v>
      </c>
      <c r="H1239" t="s">
        <v>49</v>
      </c>
      <c r="I1239" t="str">
        <f>VLOOKUP(Table_Query_from_OCE_REP4[[#This Row],[TOPORT]],Table_Query_from_OCE_REP_1[[PCODE]:[PNAME]],2,)</f>
        <v>BARCELONA, SPAIN</v>
      </c>
      <c r="J1239" t="str">
        <f>_xlfn.CONCAT(Table_Query_from_OCE_REP4[[#This Row],[FMPORT]],"/",Table_Query_from_OCE_REP4[[#This Row],[TOPORT]])</f>
        <v>CIV/BCN</v>
      </c>
      <c r="K1239" t="str">
        <f>_xlfn.CONCAT(Table_Query_from_OCE_REP4[[#This Row],[FM NAME]],"/",Table_Query_from_OCE_REP4[[#This Row],[TO NAME]])</f>
        <v>ROME (CIVITAVECCHIA), ITALY/BARCELONA, SPAIN</v>
      </c>
    </row>
    <row r="1240" spans="1:11" x14ac:dyDescent="0.35">
      <c r="A1240" t="s">
        <v>3604</v>
      </c>
      <c r="B1240" t="s">
        <v>1095</v>
      </c>
      <c r="C1240" t="s">
        <v>1203</v>
      </c>
      <c r="D1240" s="17">
        <v>45558</v>
      </c>
      <c r="E1240">
        <v>10</v>
      </c>
      <c r="F1240" t="s">
        <v>59</v>
      </c>
      <c r="G1240" t="str">
        <f>VLOOKUP(Table_Query_from_OCE_REP4[[#This Row],[FMPORT]],Table_Query_from_OCE_REP_1[],2,)</f>
        <v>LISBON, PORTUGAL</v>
      </c>
      <c r="H1240" t="s">
        <v>49</v>
      </c>
      <c r="I1240" t="str">
        <f>VLOOKUP(Table_Query_from_OCE_REP4[[#This Row],[TOPORT]],Table_Query_from_OCE_REP_1[[PCODE]:[PNAME]],2,)</f>
        <v>BARCELONA, SPAIN</v>
      </c>
      <c r="J1240" t="str">
        <f>_xlfn.CONCAT(Table_Query_from_OCE_REP4[[#This Row],[FMPORT]],"/",Table_Query_from_OCE_REP4[[#This Row],[TOPORT]])</f>
        <v>LIS/BCN</v>
      </c>
      <c r="K1240" t="str">
        <f>_xlfn.CONCAT(Table_Query_from_OCE_REP4[[#This Row],[FM NAME]],"/",Table_Query_from_OCE_REP4[[#This Row],[TO NAME]])</f>
        <v>LISBON, PORTUGAL/BARCELONA, SPAIN</v>
      </c>
    </row>
    <row r="1241" spans="1:11" x14ac:dyDescent="0.35">
      <c r="A1241" t="s">
        <v>3605</v>
      </c>
      <c r="B1241" t="s">
        <v>3606</v>
      </c>
      <c r="C1241" t="s">
        <v>1203</v>
      </c>
      <c r="D1241" s="17">
        <v>45558</v>
      </c>
      <c r="E1241">
        <v>20</v>
      </c>
      <c r="F1241" t="s">
        <v>59</v>
      </c>
      <c r="G1241" t="str">
        <f>VLOOKUP(Table_Query_from_OCE_REP4[[#This Row],[FMPORT]],Table_Query_from_OCE_REP_1[],2,)</f>
        <v>LISBON, PORTUGAL</v>
      </c>
      <c r="H1241" t="s">
        <v>48</v>
      </c>
      <c r="I1241" t="str">
        <f>VLOOKUP(Table_Query_from_OCE_REP4[[#This Row],[TOPORT]],Table_Query_from_OCE_REP_1[[PCODE]:[PNAME]],2,)</f>
        <v>ROME (CIVITAVECCHIA), ITALY</v>
      </c>
      <c r="J1241" t="str">
        <f>_xlfn.CONCAT(Table_Query_from_OCE_REP4[[#This Row],[FMPORT]],"/",Table_Query_from_OCE_REP4[[#This Row],[TOPORT]])</f>
        <v>LIS/CIV</v>
      </c>
      <c r="K1241" t="str">
        <f>_xlfn.CONCAT(Table_Query_from_OCE_REP4[[#This Row],[FM NAME]],"/",Table_Query_from_OCE_REP4[[#This Row],[TO NAME]])</f>
        <v>LISBON, PORTUGAL/ROME (CIVITAVECCHIA), ITALY</v>
      </c>
    </row>
    <row r="1242" spans="1:11" x14ac:dyDescent="0.35">
      <c r="A1242" t="s">
        <v>3607</v>
      </c>
      <c r="B1242" t="s">
        <v>3608</v>
      </c>
      <c r="C1242" t="s">
        <v>1203</v>
      </c>
      <c r="D1242" s="17">
        <v>45558</v>
      </c>
      <c r="E1242">
        <v>27</v>
      </c>
      <c r="F1242" t="s">
        <v>59</v>
      </c>
      <c r="G1242" t="str">
        <f>VLOOKUP(Table_Query_from_OCE_REP4[[#This Row],[FMPORT]],Table_Query_from_OCE_REP_1[],2,)</f>
        <v>LISBON, PORTUGAL</v>
      </c>
      <c r="H1242" t="s">
        <v>47</v>
      </c>
      <c r="I1242" t="str">
        <f>VLOOKUP(Table_Query_from_OCE_REP4[[#This Row],[TOPORT]],Table_Query_from_OCE_REP_1[[PCODE]:[PNAME]],2,)</f>
        <v>ATHENS (PIRAEUS), GREECE</v>
      </c>
      <c r="J1242" t="str">
        <f>_xlfn.CONCAT(Table_Query_from_OCE_REP4[[#This Row],[FMPORT]],"/",Table_Query_from_OCE_REP4[[#This Row],[TOPORT]])</f>
        <v>LIS/PIR</v>
      </c>
      <c r="K1242" t="str">
        <f>_xlfn.CONCAT(Table_Query_from_OCE_REP4[[#This Row],[FM NAME]],"/",Table_Query_from_OCE_REP4[[#This Row],[TO NAME]])</f>
        <v>LISBON, PORTUGAL/ATHENS (PIRAEUS), GREECE</v>
      </c>
    </row>
    <row r="1243" spans="1:11" x14ac:dyDescent="0.35">
      <c r="A1243" t="s">
        <v>3609</v>
      </c>
      <c r="B1243" t="s">
        <v>3610</v>
      </c>
      <c r="C1243" t="s">
        <v>1203</v>
      </c>
      <c r="D1243" s="17">
        <v>45568</v>
      </c>
      <c r="E1243">
        <v>10</v>
      </c>
      <c r="F1243" t="s">
        <v>49</v>
      </c>
      <c r="G1243" t="str">
        <f>VLOOKUP(Table_Query_from_OCE_REP4[[#This Row],[FMPORT]],Table_Query_from_OCE_REP_1[],2,)</f>
        <v>BARCELONA, SPAIN</v>
      </c>
      <c r="H1243" t="s">
        <v>48</v>
      </c>
      <c r="I1243" t="str">
        <f>VLOOKUP(Table_Query_from_OCE_REP4[[#This Row],[TOPORT]],Table_Query_from_OCE_REP_1[[PCODE]:[PNAME]],2,)</f>
        <v>ROME (CIVITAVECCHIA), ITALY</v>
      </c>
      <c r="J1243" t="str">
        <f>_xlfn.CONCAT(Table_Query_from_OCE_REP4[[#This Row],[FMPORT]],"/",Table_Query_from_OCE_REP4[[#This Row],[TOPORT]])</f>
        <v>BCN/CIV</v>
      </c>
      <c r="K1243" t="str">
        <f>_xlfn.CONCAT(Table_Query_from_OCE_REP4[[#This Row],[FM NAME]],"/",Table_Query_from_OCE_REP4[[#This Row],[TO NAME]])</f>
        <v>BARCELONA, SPAIN/ROME (CIVITAVECCHIA), ITALY</v>
      </c>
    </row>
    <row r="1244" spans="1:11" x14ac:dyDescent="0.35">
      <c r="A1244" t="s">
        <v>3611</v>
      </c>
      <c r="B1244" t="s">
        <v>3612</v>
      </c>
      <c r="C1244" t="s">
        <v>1203</v>
      </c>
      <c r="D1244" s="17">
        <v>45568</v>
      </c>
      <c r="E1244">
        <v>17</v>
      </c>
      <c r="F1244" t="s">
        <v>49</v>
      </c>
      <c r="G1244" t="str">
        <f>VLOOKUP(Table_Query_from_OCE_REP4[[#This Row],[FMPORT]],Table_Query_from_OCE_REP_1[],2,)</f>
        <v>BARCELONA, SPAIN</v>
      </c>
      <c r="H1244" t="s">
        <v>47</v>
      </c>
      <c r="I1244" t="str">
        <f>VLOOKUP(Table_Query_from_OCE_REP4[[#This Row],[TOPORT]],Table_Query_from_OCE_REP_1[[PCODE]:[PNAME]],2,)</f>
        <v>ATHENS (PIRAEUS), GREECE</v>
      </c>
      <c r="J1244" t="str">
        <f>_xlfn.CONCAT(Table_Query_from_OCE_REP4[[#This Row],[FMPORT]],"/",Table_Query_from_OCE_REP4[[#This Row],[TOPORT]])</f>
        <v>BCN/PIR</v>
      </c>
      <c r="K1244" t="str">
        <f>_xlfn.CONCAT(Table_Query_from_OCE_REP4[[#This Row],[FM NAME]],"/",Table_Query_from_OCE_REP4[[#This Row],[TO NAME]])</f>
        <v>BARCELONA, SPAIN/ATHENS (PIRAEUS), GREECE</v>
      </c>
    </row>
    <row r="1245" spans="1:11" x14ac:dyDescent="0.35">
      <c r="A1245" t="s">
        <v>3613</v>
      </c>
      <c r="B1245" t="s">
        <v>4066</v>
      </c>
      <c r="C1245" t="s">
        <v>1203</v>
      </c>
      <c r="D1245" s="17">
        <v>45578</v>
      </c>
      <c r="E1245">
        <v>7</v>
      </c>
      <c r="F1245" t="s">
        <v>48</v>
      </c>
      <c r="G1245" t="str">
        <f>VLOOKUP(Table_Query_from_OCE_REP4[[#This Row],[FMPORT]],Table_Query_from_OCE_REP_1[],2,)</f>
        <v>ROME (CIVITAVECCHIA), ITALY</v>
      </c>
      <c r="H1245" t="s">
        <v>47</v>
      </c>
      <c r="I1245" t="str">
        <f>VLOOKUP(Table_Query_from_OCE_REP4[[#This Row],[TOPORT]],Table_Query_from_OCE_REP_1[[PCODE]:[PNAME]],2,)</f>
        <v>ATHENS (PIRAEUS), GREECE</v>
      </c>
      <c r="J1245" t="str">
        <f>_xlfn.CONCAT(Table_Query_from_OCE_REP4[[#This Row],[FMPORT]],"/",Table_Query_from_OCE_REP4[[#This Row],[TOPORT]])</f>
        <v>CIV/PIR</v>
      </c>
      <c r="K1245" t="str">
        <f>_xlfn.CONCAT(Table_Query_from_OCE_REP4[[#This Row],[FM NAME]],"/",Table_Query_from_OCE_REP4[[#This Row],[TO NAME]])</f>
        <v>ROME (CIVITAVECCHIA), ITALY/ATHENS (PIRAEUS), GREECE</v>
      </c>
    </row>
    <row r="1246" spans="1:11" x14ac:dyDescent="0.35">
      <c r="A1246" t="s">
        <v>3614</v>
      </c>
      <c r="B1246" t="s">
        <v>4435</v>
      </c>
      <c r="C1246" t="s">
        <v>1203</v>
      </c>
      <c r="D1246" s="17">
        <v>45578</v>
      </c>
      <c r="E1246">
        <v>17</v>
      </c>
      <c r="F1246" t="s">
        <v>48</v>
      </c>
      <c r="G1246" t="str">
        <f>VLOOKUP(Table_Query_from_OCE_REP4[[#This Row],[FMPORT]],Table_Query_from_OCE_REP_1[],2,)</f>
        <v>ROME (CIVITAVECCHIA), ITALY</v>
      </c>
      <c r="H1246" t="s">
        <v>48</v>
      </c>
      <c r="I1246" t="str">
        <f>VLOOKUP(Table_Query_from_OCE_REP4[[#This Row],[TOPORT]],Table_Query_from_OCE_REP_1[[PCODE]:[PNAME]],2,)</f>
        <v>ROME (CIVITAVECCHIA), ITALY</v>
      </c>
      <c r="J1246" t="str">
        <f>_xlfn.CONCAT(Table_Query_from_OCE_REP4[[#This Row],[FMPORT]],"/",Table_Query_from_OCE_REP4[[#This Row],[TOPORT]])</f>
        <v>CIV/CIV</v>
      </c>
      <c r="K1246" t="str">
        <f>_xlfn.CONCAT(Table_Query_from_OCE_REP4[[#This Row],[FM NAME]],"/",Table_Query_from_OCE_REP4[[#This Row],[TO NAME]])</f>
        <v>ROME (CIVITAVECCHIA), ITALY/ROME (CIVITAVECCHIA), ITALY</v>
      </c>
    </row>
    <row r="1247" spans="1:11" x14ac:dyDescent="0.35">
      <c r="A1247" t="s">
        <v>3615</v>
      </c>
      <c r="B1247" t="s">
        <v>4436</v>
      </c>
      <c r="C1247" t="s">
        <v>1203</v>
      </c>
      <c r="D1247" s="17">
        <v>45585</v>
      </c>
      <c r="E1247">
        <v>10</v>
      </c>
      <c r="F1247" t="s">
        <v>47</v>
      </c>
      <c r="G1247" t="str">
        <f>VLOOKUP(Table_Query_from_OCE_REP4[[#This Row],[FMPORT]],Table_Query_from_OCE_REP_1[],2,)</f>
        <v>ATHENS (PIRAEUS), GREECE</v>
      </c>
      <c r="H1247" t="s">
        <v>48</v>
      </c>
      <c r="I1247" t="str">
        <f>VLOOKUP(Table_Query_from_OCE_REP4[[#This Row],[TOPORT]],Table_Query_from_OCE_REP_1[[PCODE]:[PNAME]],2,)</f>
        <v>ROME (CIVITAVECCHIA), ITALY</v>
      </c>
      <c r="J1247" t="str">
        <f>_xlfn.CONCAT(Table_Query_from_OCE_REP4[[#This Row],[FMPORT]],"/",Table_Query_from_OCE_REP4[[#This Row],[TOPORT]])</f>
        <v>PIR/CIV</v>
      </c>
      <c r="K1247" t="str">
        <f>_xlfn.CONCAT(Table_Query_from_OCE_REP4[[#This Row],[FM NAME]],"/",Table_Query_from_OCE_REP4[[#This Row],[TO NAME]])</f>
        <v>ATHENS (PIRAEUS), GREECE/ROME (CIVITAVECCHIA), ITALY</v>
      </c>
    </row>
    <row r="1248" spans="1:11" x14ac:dyDescent="0.35">
      <c r="A1248" t="s">
        <v>3616</v>
      </c>
      <c r="B1248" t="s">
        <v>3617</v>
      </c>
      <c r="C1248" t="s">
        <v>1203</v>
      </c>
      <c r="D1248" s="17">
        <v>45595</v>
      </c>
      <c r="E1248">
        <v>12</v>
      </c>
      <c r="F1248" t="s">
        <v>48</v>
      </c>
      <c r="G1248" t="str">
        <f>VLOOKUP(Table_Query_from_OCE_REP4[[#This Row],[FMPORT]],Table_Query_from_OCE_REP_1[],2,)</f>
        <v>ROME (CIVITAVECCHIA), ITALY</v>
      </c>
      <c r="H1248" t="s">
        <v>47</v>
      </c>
      <c r="I1248" t="str">
        <f>VLOOKUP(Table_Query_from_OCE_REP4[[#This Row],[TOPORT]],Table_Query_from_OCE_REP_1[[PCODE]:[PNAME]],2,)</f>
        <v>ATHENS (PIRAEUS), GREECE</v>
      </c>
      <c r="J1248" t="str">
        <f>_xlfn.CONCAT(Table_Query_from_OCE_REP4[[#This Row],[FMPORT]],"/",Table_Query_from_OCE_REP4[[#This Row],[TOPORT]])</f>
        <v>CIV/PIR</v>
      </c>
      <c r="K1248" t="str">
        <f>_xlfn.CONCAT(Table_Query_from_OCE_REP4[[#This Row],[FM NAME]],"/",Table_Query_from_OCE_REP4[[#This Row],[TO NAME]])</f>
        <v>ROME (CIVITAVECCHIA), ITALY/ATHENS (PIRAEUS), GREECE</v>
      </c>
    </row>
    <row r="1249" spans="1:11" x14ac:dyDescent="0.35">
      <c r="A1249" t="s">
        <v>3618</v>
      </c>
      <c r="B1249" t="s">
        <v>3619</v>
      </c>
      <c r="C1249" t="s">
        <v>1203</v>
      </c>
      <c r="D1249" s="17">
        <v>45595</v>
      </c>
      <c r="E1249">
        <v>21</v>
      </c>
      <c r="F1249" t="s">
        <v>48</v>
      </c>
      <c r="G1249" t="str">
        <f>VLOOKUP(Table_Query_from_OCE_REP4[[#This Row],[FMPORT]],Table_Query_from_OCE_REP_1[],2,)</f>
        <v>ROME (CIVITAVECCHIA), ITALY</v>
      </c>
      <c r="H1249" t="s">
        <v>48</v>
      </c>
      <c r="I1249" t="str">
        <f>VLOOKUP(Table_Query_from_OCE_REP4[[#This Row],[TOPORT]],Table_Query_from_OCE_REP_1[[PCODE]:[PNAME]],2,)</f>
        <v>ROME (CIVITAVECCHIA), ITALY</v>
      </c>
      <c r="J1249" t="str">
        <f>_xlfn.CONCAT(Table_Query_from_OCE_REP4[[#This Row],[FMPORT]],"/",Table_Query_from_OCE_REP4[[#This Row],[TOPORT]])</f>
        <v>CIV/CIV</v>
      </c>
      <c r="K1249" t="str">
        <f>_xlfn.CONCAT(Table_Query_from_OCE_REP4[[#This Row],[FM NAME]],"/",Table_Query_from_OCE_REP4[[#This Row],[TO NAME]])</f>
        <v>ROME (CIVITAVECCHIA), ITALY/ROME (CIVITAVECCHIA), ITALY</v>
      </c>
    </row>
    <row r="1250" spans="1:11" x14ac:dyDescent="0.35">
      <c r="A1250" t="s">
        <v>3620</v>
      </c>
      <c r="B1250" t="s">
        <v>3621</v>
      </c>
      <c r="C1250" t="s">
        <v>1203</v>
      </c>
      <c r="D1250" s="17">
        <v>45595</v>
      </c>
      <c r="E1250">
        <v>36</v>
      </c>
      <c r="F1250" t="s">
        <v>48</v>
      </c>
      <c r="G1250" t="str">
        <f>VLOOKUP(Table_Query_from_OCE_REP4[[#This Row],[FMPORT]],Table_Query_from_OCE_REP_1[],2,)</f>
        <v>ROME (CIVITAVECCHIA), ITALY</v>
      </c>
      <c r="H1250" t="s">
        <v>26</v>
      </c>
      <c r="I1250" t="str">
        <f>VLOOKUP(Table_Query_from_OCE_REP4[[#This Row],[TOPORT]],Table_Query_from_OCE_REP_1[[PCODE]:[PNAME]],2,)</f>
        <v>MIAMI, FLORIDA</v>
      </c>
      <c r="J1250" t="str">
        <f>_xlfn.CONCAT(Table_Query_from_OCE_REP4[[#This Row],[FMPORT]],"/",Table_Query_from_OCE_REP4[[#This Row],[TOPORT]])</f>
        <v>CIV/MIA</v>
      </c>
      <c r="K1250" t="str">
        <f>_xlfn.CONCAT(Table_Query_from_OCE_REP4[[#This Row],[FM NAME]],"/",Table_Query_from_OCE_REP4[[#This Row],[TO NAME]])</f>
        <v>ROME (CIVITAVECCHIA), ITALY/MIAMI, FLORIDA</v>
      </c>
    </row>
    <row r="1251" spans="1:11" x14ac:dyDescent="0.35">
      <c r="A1251" t="s">
        <v>3622</v>
      </c>
      <c r="B1251" t="s">
        <v>3623</v>
      </c>
      <c r="C1251" t="s">
        <v>1203</v>
      </c>
      <c r="D1251" s="17">
        <v>45607</v>
      </c>
      <c r="E1251">
        <v>9</v>
      </c>
      <c r="F1251" t="s">
        <v>47</v>
      </c>
      <c r="G1251" t="str">
        <f>VLOOKUP(Table_Query_from_OCE_REP4[[#This Row],[FMPORT]],Table_Query_from_OCE_REP_1[],2,)</f>
        <v>ATHENS (PIRAEUS), GREECE</v>
      </c>
      <c r="H1251" t="s">
        <v>48</v>
      </c>
      <c r="I1251" t="str">
        <f>VLOOKUP(Table_Query_from_OCE_REP4[[#This Row],[TOPORT]],Table_Query_from_OCE_REP_1[[PCODE]:[PNAME]],2,)</f>
        <v>ROME (CIVITAVECCHIA), ITALY</v>
      </c>
      <c r="J1251" t="str">
        <f>_xlfn.CONCAT(Table_Query_from_OCE_REP4[[#This Row],[FMPORT]],"/",Table_Query_from_OCE_REP4[[#This Row],[TOPORT]])</f>
        <v>PIR/CIV</v>
      </c>
      <c r="K1251" t="str">
        <f>_xlfn.CONCAT(Table_Query_from_OCE_REP4[[#This Row],[FM NAME]],"/",Table_Query_from_OCE_REP4[[#This Row],[TO NAME]])</f>
        <v>ATHENS (PIRAEUS), GREECE/ROME (CIVITAVECCHIA), ITALY</v>
      </c>
    </row>
    <row r="1252" spans="1:11" x14ac:dyDescent="0.35">
      <c r="A1252" t="s">
        <v>3624</v>
      </c>
      <c r="B1252" t="s">
        <v>3625</v>
      </c>
      <c r="C1252" t="s">
        <v>1203</v>
      </c>
      <c r="D1252" s="17">
        <v>45607</v>
      </c>
      <c r="E1252">
        <v>24</v>
      </c>
      <c r="F1252" t="s">
        <v>47</v>
      </c>
      <c r="G1252" t="str">
        <f>VLOOKUP(Table_Query_from_OCE_REP4[[#This Row],[FMPORT]],Table_Query_from_OCE_REP_1[],2,)</f>
        <v>ATHENS (PIRAEUS), GREECE</v>
      </c>
      <c r="H1252" t="s">
        <v>26</v>
      </c>
      <c r="I1252" t="str">
        <f>VLOOKUP(Table_Query_from_OCE_REP4[[#This Row],[TOPORT]],Table_Query_from_OCE_REP_1[[PCODE]:[PNAME]],2,)</f>
        <v>MIAMI, FLORIDA</v>
      </c>
      <c r="J1252" t="str">
        <f>_xlfn.CONCAT(Table_Query_from_OCE_REP4[[#This Row],[FMPORT]],"/",Table_Query_from_OCE_REP4[[#This Row],[TOPORT]])</f>
        <v>PIR/MIA</v>
      </c>
      <c r="K1252" t="str">
        <f>_xlfn.CONCAT(Table_Query_from_OCE_REP4[[#This Row],[FM NAME]],"/",Table_Query_from_OCE_REP4[[#This Row],[TO NAME]])</f>
        <v>ATHENS (PIRAEUS), GREECE/MIAMI, FLORIDA</v>
      </c>
    </row>
    <row r="1253" spans="1:11" x14ac:dyDescent="0.35">
      <c r="A1253" t="s">
        <v>3626</v>
      </c>
      <c r="B1253" t="s">
        <v>3627</v>
      </c>
      <c r="C1253" t="s">
        <v>1203</v>
      </c>
      <c r="D1253" s="17">
        <v>45616</v>
      </c>
      <c r="E1253">
        <v>15</v>
      </c>
      <c r="F1253" t="s">
        <v>48</v>
      </c>
      <c r="G1253" t="str">
        <f>VLOOKUP(Table_Query_from_OCE_REP4[[#This Row],[FMPORT]],Table_Query_from_OCE_REP_1[],2,)</f>
        <v>ROME (CIVITAVECCHIA), ITALY</v>
      </c>
      <c r="H1253" t="s">
        <v>26</v>
      </c>
      <c r="I1253" t="str">
        <f>VLOOKUP(Table_Query_from_OCE_REP4[[#This Row],[TOPORT]],Table_Query_from_OCE_REP_1[[PCODE]:[PNAME]],2,)</f>
        <v>MIAMI, FLORIDA</v>
      </c>
      <c r="J1253" t="str">
        <f>_xlfn.CONCAT(Table_Query_from_OCE_REP4[[#This Row],[FMPORT]],"/",Table_Query_from_OCE_REP4[[#This Row],[TOPORT]])</f>
        <v>CIV/MIA</v>
      </c>
      <c r="K1253" t="str">
        <f>_xlfn.CONCAT(Table_Query_from_OCE_REP4[[#This Row],[FM NAME]],"/",Table_Query_from_OCE_REP4[[#This Row],[TO NAME]])</f>
        <v>ROME (CIVITAVECCHIA), ITALY/MIAMI, FLORIDA</v>
      </c>
    </row>
    <row r="1254" spans="1:11" x14ac:dyDescent="0.35">
      <c r="A1254" t="s">
        <v>3628</v>
      </c>
      <c r="B1254" t="s">
        <v>4054</v>
      </c>
      <c r="C1254" t="s">
        <v>1203</v>
      </c>
      <c r="D1254" s="17">
        <v>45616</v>
      </c>
      <c r="E1254">
        <v>27</v>
      </c>
      <c r="F1254" t="s">
        <v>48</v>
      </c>
      <c r="G1254" t="str">
        <f>VLOOKUP(Table_Query_from_OCE_REP4[[#This Row],[FMPORT]],Table_Query_from_OCE_REP_1[],2,)</f>
        <v>ROME (CIVITAVECCHIA), ITALY</v>
      </c>
      <c r="H1254" t="s">
        <v>26</v>
      </c>
      <c r="I1254" t="str">
        <f>VLOOKUP(Table_Query_from_OCE_REP4[[#This Row],[TOPORT]],Table_Query_from_OCE_REP_1[[PCODE]:[PNAME]],2,)</f>
        <v>MIAMI, FLORIDA</v>
      </c>
      <c r="J1254" t="str">
        <f>_xlfn.CONCAT(Table_Query_from_OCE_REP4[[#This Row],[FMPORT]],"/",Table_Query_from_OCE_REP4[[#This Row],[TOPORT]])</f>
        <v>CIV/MIA</v>
      </c>
      <c r="K1254" t="str">
        <f>_xlfn.CONCAT(Table_Query_from_OCE_REP4[[#This Row],[FM NAME]],"/",Table_Query_from_OCE_REP4[[#This Row],[TO NAME]])</f>
        <v>ROME (CIVITAVECCHIA), ITALY/MIAMI, FLORIDA</v>
      </c>
    </row>
    <row r="1255" spans="1:11" x14ac:dyDescent="0.35">
      <c r="A1255" t="s">
        <v>3629</v>
      </c>
      <c r="B1255" t="s">
        <v>3630</v>
      </c>
      <c r="C1255" t="s">
        <v>1203</v>
      </c>
      <c r="D1255" s="17">
        <v>45631</v>
      </c>
      <c r="E1255">
        <v>12</v>
      </c>
      <c r="F1255" t="s">
        <v>26</v>
      </c>
      <c r="G1255" t="str">
        <f>VLOOKUP(Table_Query_from_OCE_REP4[[#This Row],[FMPORT]],Table_Query_from_OCE_REP_1[],2,)</f>
        <v>MIAMI, FLORIDA</v>
      </c>
      <c r="H1255" t="s">
        <v>26</v>
      </c>
      <c r="I1255" t="str">
        <f>VLOOKUP(Table_Query_from_OCE_REP4[[#This Row],[TOPORT]],Table_Query_from_OCE_REP_1[[PCODE]:[PNAME]],2,)</f>
        <v>MIAMI, FLORIDA</v>
      </c>
      <c r="J1255" t="str">
        <f>_xlfn.CONCAT(Table_Query_from_OCE_REP4[[#This Row],[FMPORT]],"/",Table_Query_from_OCE_REP4[[#This Row],[TOPORT]])</f>
        <v>MIA/MIA</v>
      </c>
      <c r="K1255" t="str">
        <f>_xlfn.CONCAT(Table_Query_from_OCE_REP4[[#This Row],[FM NAME]],"/",Table_Query_from_OCE_REP4[[#This Row],[TO NAME]])</f>
        <v>MIAMI, FLORIDA/MIAMI, FLORIDA</v>
      </c>
    </row>
    <row r="1256" spans="1:11" x14ac:dyDescent="0.35">
      <c r="A1256" t="s">
        <v>3974</v>
      </c>
      <c r="B1256" t="s">
        <v>3818</v>
      </c>
      <c r="C1256" t="s">
        <v>1203</v>
      </c>
      <c r="D1256" s="17">
        <v>45643</v>
      </c>
      <c r="E1256">
        <v>10</v>
      </c>
      <c r="F1256" t="s">
        <v>26</v>
      </c>
      <c r="G1256" t="str">
        <f>VLOOKUP(Table_Query_from_OCE_REP4[[#This Row],[FMPORT]],Table_Query_from_OCE_REP_1[],2,)</f>
        <v>MIAMI, FLORIDA</v>
      </c>
      <c r="H1256" t="s">
        <v>26</v>
      </c>
      <c r="I1256" t="str">
        <f>VLOOKUP(Table_Query_from_OCE_REP4[[#This Row],[TOPORT]],Table_Query_from_OCE_REP_1[[PCODE]:[PNAME]],2,)</f>
        <v>MIAMI, FLORIDA</v>
      </c>
      <c r="J1256" t="str">
        <f>_xlfn.CONCAT(Table_Query_from_OCE_REP4[[#This Row],[FMPORT]],"/",Table_Query_from_OCE_REP4[[#This Row],[TOPORT]])</f>
        <v>MIA/MIA</v>
      </c>
      <c r="K1256" t="str">
        <f>_xlfn.CONCAT(Table_Query_from_OCE_REP4[[#This Row],[FM NAME]],"/",Table_Query_from_OCE_REP4[[#This Row],[TO NAME]])</f>
        <v>MIAMI, FLORIDA/MIAMI, FLORIDA</v>
      </c>
    </row>
    <row r="1257" spans="1:11" x14ac:dyDescent="0.35">
      <c r="A1257" t="s">
        <v>3975</v>
      </c>
      <c r="B1257" t="s">
        <v>3976</v>
      </c>
      <c r="C1257" t="s">
        <v>1203</v>
      </c>
      <c r="D1257" s="17">
        <v>45643</v>
      </c>
      <c r="E1257">
        <v>17</v>
      </c>
      <c r="F1257" t="s">
        <v>26</v>
      </c>
      <c r="G1257" t="str">
        <f>VLOOKUP(Table_Query_from_OCE_REP4[[#This Row],[FMPORT]],Table_Query_from_OCE_REP_1[],2,)</f>
        <v>MIAMI, FLORIDA</v>
      </c>
      <c r="H1257" t="s">
        <v>26</v>
      </c>
      <c r="I1257" t="str">
        <f>VLOOKUP(Table_Query_from_OCE_REP4[[#This Row],[TOPORT]],Table_Query_from_OCE_REP_1[[PCODE]:[PNAME]],2,)</f>
        <v>MIAMI, FLORIDA</v>
      </c>
      <c r="J1257" t="str">
        <f>_xlfn.CONCAT(Table_Query_from_OCE_REP4[[#This Row],[FMPORT]],"/",Table_Query_from_OCE_REP4[[#This Row],[TOPORT]])</f>
        <v>MIA/MIA</v>
      </c>
      <c r="K1257" t="str">
        <f>_xlfn.CONCAT(Table_Query_from_OCE_REP4[[#This Row],[FM NAME]],"/",Table_Query_from_OCE_REP4[[#This Row],[TO NAME]])</f>
        <v>MIAMI, FLORIDA/MIAMI, FLORIDA</v>
      </c>
    </row>
    <row r="1258" spans="1:11" x14ac:dyDescent="0.35">
      <c r="A1258" t="s">
        <v>3977</v>
      </c>
      <c r="B1258" t="s">
        <v>3978</v>
      </c>
      <c r="C1258" t="s">
        <v>1203</v>
      </c>
      <c r="D1258" s="17">
        <v>45653</v>
      </c>
      <c r="E1258">
        <v>7</v>
      </c>
      <c r="F1258" t="s">
        <v>26</v>
      </c>
      <c r="G1258" t="str">
        <f>VLOOKUP(Table_Query_from_OCE_REP4[[#This Row],[FMPORT]],Table_Query_from_OCE_REP_1[],2,)</f>
        <v>MIAMI, FLORIDA</v>
      </c>
      <c r="H1258" t="s">
        <v>26</v>
      </c>
      <c r="I1258" t="str">
        <f>VLOOKUP(Table_Query_from_OCE_REP4[[#This Row],[TOPORT]],Table_Query_from_OCE_REP_1[[PCODE]:[PNAME]],2,)</f>
        <v>MIAMI, FLORIDA</v>
      </c>
      <c r="J1258" t="str">
        <f>_xlfn.CONCAT(Table_Query_from_OCE_REP4[[#This Row],[FMPORT]],"/",Table_Query_from_OCE_REP4[[#This Row],[TOPORT]])</f>
        <v>MIA/MIA</v>
      </c>
      <c r="K1258" t="str">
        <f>_xlfn.CONCAT(Table_Query_from_OCE_REP4[[#This Row],[FM NAME]],"/",Table_Query_from_OCE_REP4[[#This Row],[TO NAME]])</f>
        <v>MIAMI, FLORIDA/MIAMI, FLORIDA</v>
      </c>
    </row>
    <row r="1259" spans="1:11" x14ac:dyDescent="0.35">
      <c r="A1259" t="s">
        <v>4437</v>
      </c>
      <c r="B1259" t="s">
        <v>4438</v>
      </c>
      <c r="C1259" t="s">
        <v>1203</v>
      </c>
      <c r="D1259" s="17">
        <v>45660</v>
      </c>
      <c r="E1259">
        <v>5</v>
      </c>
      <c r="F1259" t="s">
        <v>26</v>
      </c>
      <c r="G1259" t="str">
        <f>VLOOKUP(Table_Query_from_OCE_REP4[[#This Row],[FMPORT]],Table_Query_from_OCE_REP_1[],2,)</f>
        <v>MIAMI, FLORIDA</v>
      </c>
      <c r="H1259" t="s">
        <v>26</v>
      </c>
      <c r="I1259" t="str">
        <f>VLOOKUP(Table_Query_from_OCE_REP4[[#This Row],[TOPORT]],Table_Query_from_OCE_REP_1[[PCODE]:[PNAME]],2,)</f>
        <v>MIAMI, FLORIDA</v>
      </c>
      <c r="J1259" t="str">
        <f>_xlfn.CONCAT(Table_Query_from_OCE_REP4[[#This Row],[FMPORT]],"/",Table_Query_from_OCE_REP4[[#This Row],[TOPORT]])</f>
        <v>MIA/MIA</v>
      </c>
      <c r="K1259" t="str">
        <f>_xlfn.CONCAT(Table_Query_from_OCE_REP4[[#This Row],[FM NAME]],"/",Table_Query_from_OCE_REP4[[#This Row],[TO NAME]])</f>
        <v>MIAMI, FLORIDA/MIAMI, FLORIDA</v>
      </c>
    </row>
    <row r="1260" spans="1:11" x14ac:dyDescent="0.35">
      <c r="A1260" t="s">
        <v>3979</v>
      </c>
      <c r="B1260" t="s">
        <v>265</v>
      </c>
      <c r="C1260" t="s">
        <v>1203</v>
      </c>
      <c r="D1260" s="17">
        <v>45665</v>
      </c>
      <c r="E1260">
        <v>16</v>
      </c>
      <c r="F1260" t="s">
        <v>26</v>
      </c>
      <c r="G1260" t="str">
        <f>VLOOKUP(Table_Query_from_OCE_REP4[[#This Row],[FMPORT]],Table_Query_from_OCE_REP_1[],2,)</f>
        <v>MIAMI, FLORIDA</v>
      </c>
      <c r="H1260" t="s">
        <v>44</v>
      </c>
      <c r="I1260" t="str">
        <f>VLOOKUP(Table_Query_from_OCE_REP4[[#This Row],[TOPORT]],Table_Query_from_OCE_REP_1[[PCODE]:[PNAME]],2,)</f>
        <v>LOS ANGELES, CALIFORNIA</v>
      </c>
      <c r="J1260" t="str">
        <f>_xlfn.CONCAT(Table_Query_from_OCE_REP4[[#This Row],[FMPORT]],"/",Table_Query_from_OCE_REP4[[#This Row],[TOPORT]])</f>
        <v>MIA/LAX</v>
      </c>
      <c r="K1260" t="str">
        <f>_xlfn.CONCAT(Table_Query_from_OCE_REP4[[#This Row],[FM NAME]],"/",Table_Query_from_OCE_REP4[[#This Row],[TO NAME]])</f>
        <v>MIAMI, FLORIDA/LOS ANGELES, CALIFORNIA</v>
      </c>
    </row>
    <row r="1261" spans="1:11" x14ac:dyDescent="0.35">
      <c r="A1261" t="s">
        <v>3980</v>
      </c>
      <c r="B1261" t="s">
        <v>3981</v>
      </c>
      <c r="C1261" t="s">
        <v>1203</v>
      </c>
      <c r="D1261" s="17">
        <v>45665</v>
      </c>
      <c r="E1261">
        <v>90</v>
      </c>
      <c r="F1261" t="s">
        <v>26</v>
      </c>
      <c r="G1261" t="str">
        <f>VLOOKUP(Table_Query_from_OCE_REP4[[#This Row],[FMPORT]],Table_Query_from_OCE_REP_1[],2,)</f>
        <v>MIAMI, FLORIDA</v>
      </c>
      <c r="H1261" t="s">
        <v>26</v>
      </c>
      <c r="I1261" t="str">
        <f>VLOOKUP(Table_Query_from_OCE_REP4[[#This Row],[TOPORT]],Table_Query_from_OCE_REP_1[[PCODE]:[PNAME]],2,)</f>
        <v>MIAMI, FLORIDA</v>
      </c>
      <c r="J1261" t="str">
        <f>_xlfn.CONCAT(Table_Query_from_OCE_REP4[[#This Row],[FMPORT]],"/",Table_Query_from_OCE_REP4[[#This Row],[TOPORT]])</f>
        <v>MIA/MIA</v>
      </c>
      <c r="K1261" t="str">
        <f>_xlfn.CONCAT(Table_Query_from_OCE_REP4[[#This Row],[FM NAME]],"/",Table_Query_from_OCE_REP4[[#This Row],[TO NAME]])</f>
        <v>MIAMI, FLORIDA/MIAMI, FLORIDA</v>
      </c>
    </row>
    <row r="1262" spans="1:11" x14ac:dyDescent="0.35">
      <c r="A1262" t="s">
        <v>3982</v>
      </c>
      <c r="B1262" t="s">
        <v>265</v>
      </c>
      <c r="C1262" t="s">
        <v>1203</v>
      </c>
      <c r="D1262" s="17">
        <v>45681</v>
      </c>
      <c r="E1262">
        <v>16</v>
      </c>
      <c r="F1262" t="s">
        <v>44</v>
      </c>
      <c r="G1262" t="str">
        <f>VLOOKUP(Table_Query_from_OCE_REP4[[#This Row],[FMPORT]],Table_Query_from_OCE_REP_1[],2,)</f>
        <v>LOS ANGELES, CALIFORNIA</v>
      </c>
      <c r="H1262" t="s">
        <v>26</v>
      </c>
      <c r="I1262" t="str">
        <f>VLOOKUP(Table_Query_from_OCE_REP4[[#This Row],[TOPORT]],Table_Query_from_OCE_REP_1[[PCODE]:[PNAME]],2,)</f>
        <v>MIAMI, FLORIDA</v>
      </c>
      <c r="J1262" t="str">
        <f>_xlfn.CONCAT(Table_Query_from_OCE_REP4[[#This Row],[FMPORT]],"/",Table_Query_from_OCE_REP4[[#This Row],[TOPORT]])</f>
        <v>LAX/MIA</v>
      </c>
      <c r="K1262" t="str">
        <f>_xlfn.CONCAT(Table_Query_from_OCE_REP4[[#This Row],[FM NAME]],"/",Table_Query_from_OCE_REP4[[#This Row],[TO NAME]])</f>
        <v>LOS ANGELES, CALIFORNIA/MIAMI, FLORIDA</v>
      </c>
    </row>
    <row r="1263" spans="1:11" x14ac:dyDescent="0.35">
      <c r="A1263" t="s">
        <v>3983</v>
      </c>
      <c r="B1263" t="s">
        <v>3984</v>
      </c>
      <c r="C1263" t="s">
        <v>1203</v>
      </c>
      <c r="D1263" s="17">
        <v>45697</v>
      </c>
      <c r="E1263">
        <v>10</v>
      </c>
      <c r="F1263" t="s">
        <v>26</v>
      </c>
      <c r="G1263" t="str">
        <f>VLOOKUP(Table_Query_from_OCE_REP4[[#This Row],[FMPORT]],Table_Query_from_OCE_REP_1[],2,)</f>
        <v>MIAMI, FLORIDA</v>
      </c>
      <c r="H1263" t="s">
        <v>26</v>
      </c>
      <c r="I1263" t="str">
        <f>VLOOKUP(Table_Query_from_OCE_REP4[[#This Row],[TOPORT]],Table_Query_from_OCE_REP_1[[PCODE]:[PNAME]],2,)</f>
        <v>MIAMI, FLORIDA</v>
      </c>
      <c r="J1263" t="str">
        <f>_xlfn.CONCAT(Table_Query_from_OCE_REP4[[#This Row],[FMPORT]],"/",Table_Query_from_OCE_REP4[[#This Row],[TOPORT]])</f>
        <v>MIA/MIA</v>
      </c>
      <c r="K1263" t="str">
        <f>_xlfn.CONCAT(Table_Query_from_OCE_REP4[[#This Row],[FM NAME]],"/",Table_Query_from_OCE_REP4[[#This Row],[TO NAME]])</f>
        <v>MIAMI, FLORIDA/MIAMI, FLORIDA</v>
      </c>
    </row>
    <row r="1264" spans="1:11" x14ac:dyDescent="0.35">
      <c r="A1264" t="s">
        <v>3985</v>
      </c>
      <c r="B1264" t="s">
        <v>3986</v>
      </c>
      <c r="C1264" t="s">
        <v>1203</v>
      </c>
      <c r="D1264" s="17">
        <v>45707</v>
      </c>
      <c r="E1264">
        <v>11</v>
      </c>
      <c r="F1264" t="s">
        <v>26</v>
      </c>
      <c r="G1264" t="str">
        <f>VLOOKUP(Table_Query_from_OCE_REP4[[#This Row],[FMPORT]],Table_Query_from_OCE_REP_1[],2,)</f>
        <v>MIAMI, FLORIDA</v>
      </c>
      <c r="H1264" t="s">
        <v>26</v>
      </c>
      <c r="I1264" t="str">
        <f>VLOOKUP(Table_Query_from_OCE_REP4[[#This Row],[TOPORT]],Table_Query_from_OCE_REP_1[[PCODE]:[PNAME]],2,)</f>
        <v>MIAMI, FLORIDA</v>
      </c>
      <c r="J1264" t="str">
        <f>_xlfn.CONCAT(Table_Query_from_OCE_REP4[[#This Row],[FMPORT]],"/",Table_Query_from_OCE_REP4[[#This Row],[TOPORT]])</f>
        <v>MIA/MIA</v>
      </c>
      <c r="K1264" t="str">
        <f>_xlfn.CONCAT(Table_Query_from_OCE_REP4[[#This Row],[FM NAME]],"/",Table_Query_from_OCE_REP4[[#This Row],[TO NAME]])</f>
        <v>MIAMI, FLORIDA/MIAMI, FLORIDA</v>
      </c>
    </row>
    <row r="1265" spans="1:11" x14ac:dyDescent="0.35">
      <c r="A1265" t="s">
        <v>3987</v>
      </c>
      <c r="B1265" t="s">
        <v>3988</v>
      </c>
      <c r="C1265" t="s">
        <v>1203</v>
      </c>
      <c r="D1265" s="17">
        <v>45707</v>
      </c>
      <c r="E1265">
        <v>18</v>
      </c>
      <c r="F1265" t="s">
        <v>26</v>
      </c>
      <c r="G1265" t="str">
        <f>VLOOKUP(Table_Query_from_OCE_REP4[[#This Row],[FMPORT]],Table_Query_from_OCE_REP_1[],2,)</f>
        <v>MIAMI, FLORIDA</v>
      </c>
      <c r="H1265" t="s">
        <v>26</v>
      </c>
      <c r="I1265" t="str">
        <f>VLOOKUP(Table_Query_from_OCE_REP4[[#This Row],[TOPORT]],Table_Query_from_OCE_REP_1[[PCODE]:[PNAME]],2,)</f>
        <v>MIAMI, FLORIDA</v>
      </c>
      <c r="J1265" t="str">
        <f>_xlfn.CONCAT(Table_Query_from_OCE_REP4[[#This Row],[FMPORT]],"/",Table_Query_from_OCE_REP4[[#This Row],[TOPORT]])</f>
        <v>MIA/MIA</v>
      </c>
      <c r="K1265" t="str">
        <f>_xlfn.CONCAT(Table_Query_from_OCE_REP4[[#This Row],[FM NAME]],"/",Table_Query_from_OCE_REP4[[#This Row],[TO NAME]])</f>
        <v>MIAMI, FLORIDA/MIAMI, FLORIDA</v>
      </c>
    </row>
    <row r="1266" spans="1:11" x14ac:dyDescent="0.35">
      <c r="A1266" t="s">
        <v>3989</v>
      </c>
      <c r="B1266" t="s">
        <v>201</v>
      </c>
      <c r="C1266" t="s">
        <v>1203</v>
      </c>
      <c r="D1266" s="17">
        <v>45718</v>
      </c>
      <c r="E1266">
        <v>7</v>
      </c>
      <c r="F1266" t="s">
        <v>26</v>
      </c>
      <c r="G1266" t="str">
        <f>VLOOKUP(Table_Query_from_OCE_REP4[[#This Row],[FMPORT]],Table_Query_from_OCE_REP_1[],2,)</f>
        <v>MIAMI, FLORIDA</v>
      </c>
      <c r="H1266" t="s">
        <v>26</v>
      </c>
      <c r="I1266" t="str">
        <f>VLOOKUP(Table_Query_from_OCE_REP4[[#This Row],[TOPORT]],Table_Query_from_OCE_REP_1[[PCODE]:[PNAME]],2,)</f>
        <v>MIAMI, FLORIDA</v>
      </c>
      <c r="J1266" t="str">
        <f>_xlfn.CONCAT(Table_Query_from_OCE_REP4[[#This Row],[FMPORT]],"/",Table_Query_from_OCE_REP4[[#This Row],[TOPORT]])</f>
        <v>MIA/MIA</v>
      </c>
      <c r="K1266" t="str">
        <f>_xlfn.CONCAT(Table_Query_from_OCE_REP4[[#This Row],[FM NAME]],"/",Table_Query_from_OCE_REP4[[#This Row],[TO NAME]])</f>
        <v>MIAMI, FLORIDA/MIAMI, FLORIDA</v>
      </c>
    </row>
    <row r="1267" spans="1:11" x14ac:dyDescent="0.35">
      <c r="A1267" t="s">
        <v>3990</v>
      </c>
      <c r="B1267" t="s">
        <v>3986</v>
      </c>
      <c r="C1267" t="s">
        <v>1203</v>
      </c>
      <c r="D1267" s="17">
        <v>45725</v>
      </c>
      <c r="E1267">
        <v>11</v>
      </c>
      <c r="F1267" t="s">
        <v>26</v>
      </c>
      <c r="G1267" t="str">
        <f>VLOOKUP(Table_Query_from_OCE_REP4[[#This Row],[FMPORT]],Table_Query_from_OCE_REP_1[],2,)</f>
        <v>MIAMI, FLORIDA</v>
      </c>
      <c r="H1267" t="s">
        <v>26</v>
      </c>
      <c r="I1267" t="str">
        <f>VLOOKUP(Table_Query_from_OCE_REP4[[#This Row],[TOPORT]],Table_Query_from_OCE_REP_1[[PCODE]:[PNAME]],2,)</f>
        <v>MIAMI, FLORIDA</v>
      </c>
      <c r="J1267" t="str">
        <f>_xlfn.CONCAT(Table_Query_from_OCE_REP4[[#This Row],[FMPORT]],"/",Table_Query_from_OCE_REP4[[#This Row],[TOPORT]])</f>
        <v>MIA/MIA</v>
      </c>
      <c r="K1267" t="str">
        <f>_xlfn.CONCAT(Table_Query_from_OCE_REP4[[#This Row],[FM NAME]],"/",Table_Query_from_OCE_REP4[[#This Row],[TO NAME]])</f>
        <v>MIAMI, FLORIDA/MIAMI, FLORIDA</v>
      </c>
    </row>
    <row r="1268" spans="1:11" x14ac:dyDescent="0.35">
      <c r="A1268" t="s">
        <v>3991</v>
      </c>
      <c r="B1268" t="s">
        <v>3988</v>
      </c>
      <c r="C1268" t="s">
        <v>1203</v>
      </c>
      <c r="D1268" s="17">
        <v>45725</v>
      </c>
      <c r="E1268">
        <v>18</v>
      </c>
      <c r="F1268" t="s">
        <v>26</v>
      </c>
      <c r="G1268" t="str">
        <f>VLOOKUP(Table_Query_from_OCE_REP4[[#This Row],[FMPORT]],Table_Query_from_OCE_REP_1[],2,)</f>
        <v>MIAMI, FLORIDA</v>
      </c>
      <c r="H1268" t="s">
        <v>26</v>
      </c>
      <c r="I1268" t="str">
        <f>VLOOKUP(Table_Query_from_OCE_REP4[[#This Row],[TOPORT]],Table_Query_from_OCE_REP_1[[PCODE]:[PNAME]],2,)</f>
        <v>MIAMI, FLORIDA</v>
      </c>
      <c r="J1268" t="str">
        <f>_xlfn.CONCAT(Table_Query_from_OCE_REP4[[#This Row],[FMPORT]],"/",Table_Query_from_OCE_REP4[[#This Row],[TOPORT]])</f>
        <v>MIA/MIA</v>
      </c>
      <c r="K1268" t="str">
        <f>_xlfn.CONCAT(Table_Query_from_OCE_REP4[[#This Row],[FM NAME]],"/",Table_Query_from_OCE_REP4[[#This Row],[TO NAME]])</f>
        <v>MIAMI, FLORIDA/MIAMI, FLORIDA</v>
      </c>
    </row>
    <row r="1269" spans="1:11" x14ac:dyDescent="0.35">
      <c r="A1269" t="s">
        <v>3992</v>
      </c>
      <c r="B1269" t="s">
        <v>201</v>
      </c>
      <c r="C1269" t="s">
        <v>1203</v>
      </c>
      <c r="D1269" s="17">
        <v>45736</v>
      </c>
      <c r="E1269">
        <v>7</v>
      </c>
      <c r="F1269" t="s">
        <v>26</v>
      </c>
      <c r="G1269" t="str">
        <f>VLOOKUP(Table_Query_from_OCE_REP4[[#This Row],[FMPORT]],Table_Query_from_OCE_REP_1[],2,)</f>
        <v>MIAMI, FLORIDA</v>
      </c>
      <c r="H1269" t="s">
        <v>26</v>
      </c>
      <c r="I1269" t="str">
        <f>VLOOKUP(Table_Query_from_OCE_REP4[[#This Row],[TOPORT]],Table_Query_from_OCE_REP_1[[PCODE]:[PNAME]],2,)</f>
        <v>MIAMI, FLORIDA</v>
      </c>
      <c r="J1269" t="str">
        <f>_xlfn.CONCAT(Table_Query_from_OCE_REP4[[#This Row],[FMPORT]],"/",Table_Query_from_OCE_REP4[[#This Row],[TOPORT]])</f>
        <v>MIA/MIA</v>
      </c>
      <c r="K1269" t="str">
        <f>_xlfn.CONCAT(Table_Query_from_OCE_REP4[[#This Row],[FM NAME]],"/",Table_Query_from_OCE_REP4[[#This Row],[TO NAME]])</f>
        <v>MIAMI, FLORIDA/MIAMI, FLORIDA</v>
      </c>
    </row>
    <row r="1270" spans="1:11" x14ac:dyDescent="0.35">
      <c r="A1270" t="s">
        <v>3993</v>
      </c>
      <c r="B1270" t="s">
        <v>3994</v>
      </c>
      <c r="C1270" t="s">
        <v>1203</v>
      </c>
      <c r="D1270" s="17">
        <v>45736</v>
      </c>
      <c r="E1270">
        <v>19</v>
      </c>
      <c r="F1270" t="s">
        <v>26</v>
      </c>
      <c r="G1270" t="str">
        <f>VLOOKUP(Table_Query_from_OCE_REP4[[#This Row],[FMPORT]],Table_Query_from_OCE_REP_1[],2,)</f>
        <v>MIAMI, FLORIDA</v>
      </c>
      <c r="H1270" t="s">
        <v>26</v>
      </c>
      <c r="I1270" t="str">
        <f>VLOOKUP(Table_Query_from_OCE_REP4[[#This Row],[TOPORT]],Table_Query_from_OCE_REP_1[[PCODE]:[PNAME]],2,)</f>
        <v>MIAMI, FLORIDA</v>
      </c>
      <c r="J1270" t="str">
        <f>_xlfn.CONCAT(Table_Query_from_OCE_REP4[[#This Row],[FMPORT]],"/",Table_Query_from_OCE_REP4[[#This Row],[TOPORT]])</f>
        <v>MIA/MIA</v>
      </c>
      <c r="K1270" t="str">
        <f>_xlfn.CONCAT(Table_Query_from_OCE_REP4[[#This Row],[FM NAME]],"/",Table_Query_from_OCE_REP4[[#This Row],[TO NAME]])</f>
        <v>MIAMI, FLORIDA/MIAMI, FLORIDA</v>
      </c>
    </row>
    <row r="1271" spans="1:11" x14ac:dyDescent="0.35">
      <c r="A1271" t="s">
        <v>3995</v>
      </c>
      <c r="B1271" t="s">
        <v>3996</v>
      </c>
      <c r="C1271" t="s">
        <v>1203</v>
      </c>
      <c r="D1271" s="17">
        <v>45743</v>
      </c>
      <c r="E1271">
        <v>12</v>
      </c>
      <c r="F1271" t="s">
        <v>26</v>
      </c>
      <c r="G1271" t="str">
        <f>VLOOKUP(Table_Query_from_OCE_REP4[[#This Row],[FMPORT]],Table_Query_from_OCE_REP_1[],2,)</f>
        <v>MIAMI, FLORIDA</v>
      </c>
      <c r="H1271" t="s">
        <v>26</v>
      </c>
      <c r="I1271" t="str">
        <f>VLOOKUP(Table_Query_from_OCE_REP4[[#This Row],[TOPORT]],Table_Query_from_OCE_REP_1[[PCODE]:[PNAME]],2,)</f>
        <v>MIAMI, FLORIDA</v>
      </c>
      <c r="J1271" t="str">
        <f>_xlfn.CONCAT(Table_Query_from_OCE_REP4[[#This Row],[FMPORT]],"/",Table_Query_from_OCE_REP4[[#This Row],[TOPORT]])</f>
        <v>MIA/MIA</v>
      </c>
      <c r="K1271" t="str">
        <f>_xlfn.CONCAT(Table_Query_from_OCE_REP4[[#This Row],[FM NAME]],"/",Table_Query_from_OCE_REP4[[#This Row],[TO NAME]])</f>
        <v>MIAMI, FLORIDA/MIAMI, FLORIDA</v>
      </c>
    </row>
    <row r="1272" spans="1:11" x14ac:dyDescent="0.35">
      <c r="A1272" t="s">
        <v>3997</v>
      </c>
      <c r="B1272" t="s">
        <v>3986</v>
      </c>
      <c r="C1272" t="s">
        <v>1203</v>
      </c>
      <c r="D1272" s="17">
        <v>45755</v>
      </c>
      <c r="E1272">
        <v>11</v>
      </c>
      <c r="F1272" t="s">
        <v>26</v>
      </c>
      <c r="G1272" t="str">
        <f>VLOOKUP(Table_Query_from_OCE_REP4[[#This Row],[FMPORT]],Table_Query_from_OCE_REP_1[],2,)</f>
        <v>MIAMI, FLORIDA</v>
      </c>
      <c r="H1272" t="s">
        <v>26</v>
      </c>
      <c r="I1272" t="str">
        <f>VLOOKUP(Table_Query_from_OCE_REP4[[#This Row],[TOPORT]],Table_Query_from_OCE_REP_1[[PCODE]:[PNAME]],2,)</f>
        <v>MIAMI, FLORIDA</v>
      </c>
      <c r="J1272" t="str">
        <f>_xlfn.CONCAT(Table_Query_from_OCE_REP4[[#This Row],[FMPORT]],"/",Table_Query_from_OCE_REP4[[#This Row],[TOPORT]])</f>
        <v>MIA/MIA</v>
      </c>
      <c r="K1272" t="str">
        <f>_xlfn.CONCAT(Table_Query_from_OCE_REP4[[#This Row],[FM NAME]],"/",Table_Query_from_OCE_REP4[[#This Row],[TO NAME]])</f>
        <v>MIAMI, FLORIDA/MIAMI, FLORIDA</v>
      </c>
    </row>
    <row r="1273" spans="1:11" x14ac:dyDescent="0.35">
      <c r="A1273" t="s">
        <v>3998</v>
      </c>
      <c r="B1273" t="s">
        <v>3999</v>
      </c>
      <c r="C1273" t="s">
        <v>1203</v>
      </c>
      <c r="D1273" s="17">
        <v>45755</v>
      </c>
      <c r="E1273">
        <v>23</v>
      </c>
      <c r="F1273" t="s">
        <v>26</v>
      </c>
      <c r="G1273" t="str">
        <f>VLOOKUP(Table_Query_from_OCE_REP4[[#This Row],[FMPORT]],Table_Query_from_OCE_REP_1[],2,)</f>
        <v>MIAMI, FLORIDA</v>
      </c>
      <c r="H1273" t="s">
        <v>26</v>
      </c>
      <c r="I1273" t="str">
        <f>VLOOKUP(Table_Query_from_OCE_REP4[[#This Row],[TOPORT]],Table_Query_from_OCE_REP_1[[PCODE]:[PNAME]],2,)</f>
        <v>MIAMI, FLORIDA</v>
      </c>
      <c r="J1273" t="str">
        <f>_xlfn.CONCAT(Table_Query_from_OCE_REP4[[#This Row],[FMPORT]],"/",Table_Query_from_OCE_REP4[[#This Row],[TOPORT]])</f>
        <v>MIA/MIA</v>
      </c>
      <c r="K1273" t="str">
        <f>_xlfn.CONCAT(Table_Query_from_OCE_REP4[[#This Row],[FM NAME]],"/",Table_Query_from_OCE_REP4[[#This Row],[TO NAME]])</f>
        <v>MIAMI, FLORIDA/MIAMI, FLORIDA</v>
      </c>
    </row>
    <row r="1274" spans="1:11" x14ac:dyDescent="0.35">
      <c r="A1274" t="s">
        <v>4000</v>
      </c>
      <c r="B1274" t="s">
        <v>4001</v>
      </c>
      <c r="C1274" t="s">
        <v>1203</v>
      </c>
      <c r="D1274" s="17">
        <v>45766</v>
      </c>
      <c r="E1274">
        <v>12</v>
      </c>
      <c r="F1274" t="s">
        <v>26</v>
      </c>
      <c r="G1274" t="str">
        <f>VLOOKUP(Table_Query_from_OCE_REP4[[#This Row],[FMPORT]],Table_Query_from_OCE_REP_1[],2,)</f>
        <v>MIAMI, FLORIDA</v>
      </c>
      <c r="H1274" t="s">
        <v>26</v>
      </c>
      <c r="I1274" t="str">
        <f>VLOOKUP(Table_Query_from_OCE_REP4[[#This Row],[TOPORT]],Table_Query_from_OCE_REP_1[[PCODE]:[PNAME]],2,)</f>
        <v>MIAMI, FLORIDA</v>
      </c>
      <c r="J1274" t="str">
        <f>_xlfn.CONCAT(Table_Query_from_OCE_REP4[[#This Row],[FMPORT]],"/",Table_Query_from_OCE_REP4[[#This Row],[TOPORT]])</f>
        <v>MIA/MIA</v>
      </c>
      <c r="K1274" t="str">
        <f>_xlfn.CONCAT(Table_Query_from_OCE_REP4[[#This Row],[FM NAME]],"/",Table_Query_from_OCE_REP4[[#This Row],[TO NAME]])</f>
        <v>MIAMI, FLORIDA/MIAMI, FLORIDA</v>
      </c>
    </row>
    <row r="1275" spans="1:11" x14ac:dyDescent="0.35">
      <c r="A1275" t="s">
        <v>4002</v>
      </c>
      <c r="B1275" t="s">
        <v>4003</v>
      </c>
      <c r="C1275" t="s">
        <v>1203</v>
      </c>
      <c r="D1275" s="17">
        <v>45766</v>
      </c>
      <c r="E1275">
        <v>24</v>
      </c>
      <c r="F1275" t="s">
        <v>26</v>
      </c>
      <c r="G1275" t="str">
        <f>VLOOKUP(Table_Query_from_OCE_REP4[[#This Row],[FMPORT]],Table_Query_from_OCE_REP_1[],2,)</f>
        <v>MIAMI, FLORIDA</v>
      </c>
      <c r="H1275" t="s">
        <v>59</v>
      </c>
      <c r="I1275" t="str">
        <f>VLOOKUP(Table_Query_from_OCE_REP4[[#This Row],[TOPORT]],Table_Query_from_OCE_REP_1[[PCODE]:[PNAME]],2,)</f>
        <v>LISBON, PORTUGAL</v>
      </c>
      <c r="J1275" t="str">
        <f>_xlfn.CONCAT(Table_Query_from_OCE_REP4[[#This Row],[FMPORT]],"/",Table_Query_from_OCE_REP4[[#This Row],[TOPORT]])</f>
        <v>MIA/LIS</v>
      </c>
      <c r="K1275" t="str">
        <f>_xlfn.CONCAT(Table_Query_from_OCE_REP4[[#This Row],[FM NAME]],"/",Table_Query_from_OCE_REP4[[#This Row],[TO NAME]])</f>
        <v>MIAMI, FLORIDA/LISBON, PORTUGAL</v>
      </c>
    </row>
    <row r="1276" spans="1:11" x14ac:dyDescent="0.35">
      <c r="A1276" t="s">
        <v>4004</v>
      </c>
      <c r="B1276" t="s">
        <v>4005</v>
      </c>
      <c r="C1276" t="s">
        <v>1203</v>
      </c>
      <c r="D1276" s="17">
        <v>45766</v>
      </c>
      <c r="E1276">
        <v>34</v>
      </c>
      <c r="F1276" t="s">
        <v>26</v>
      </c>
      <c r="G1276" t="str">
        <f>VLOOKUP(Table_Query_from_OCE_REP4[[#This Row],[FMPORT]],Table_Query_from_OCE_REP_1[],2,)</f>
        <v>MIAMI, FLORIDA</v>
      </c>
      <c r="H1276" t="s">
        <v>60</v>
      </c>
      <c r="I1276" t="str">
        <f>VLOOKUP(Table_Query_from_OCE_REP4[[#This Row],[TOPORT]],Table_Query_from_OCE_REP_1[[PCODE]:[PNAME]],2,)</f>
        <v>LONDON (SOUTHAMPTON), UK</v>
      </c>
      <c r="J1276" t="str">
        <f>_xlfn.CONCAT(Table_Query_from_OCE_REP4[[#This Row],[FMPORT]],"/",Table_Query_from_OCE_REP4[[#This Row],[TOPORT]])</f>
        <v>MIA/SOU</v>
      </c>
      <c r="K1276" t="str">
        <f>_xlfn.CONCAT(Table_Query_from_OCE_REP4[[#This Row],[FM NAME]],"/",Table_Query_from_OCE_REP4[[#This Row],[TO NAME]])</f>
        <v>MIAMI, FLORIDA/LONDON (SOUTHAMPTON), UK</v>
      </c>
    </row>
    <row r="1277" spans="1:11" x14ac:dyDescent="0.35">
      <c r="A1277" t="s">
        <v>4006</v>
      </c>
      <c r="B1277" t="s">
        <v>4007</v>
      </c>
      <c r="C1277" t="s">
        <v>1203</v>
      </c>
      <c r="D1277" s="17">
        <v>45766</v>
      </c>
      <c r="E1277">
        <v>45</v>
      </c>
      <c r="F1277" t="s">
        <v>26</v>
      </c>
      <c r="G1277" t="str">
        <f>VLOOKUP(Table_Query_from_OCE_REP4[[#This Row],[FMPORT]],Table_Query_from_OCE_REP_1[],2,)</f>
        <v>MIAMI, FLORIDA</v>
      </c>
      <c r="H1277" t="s">
        <v>60</v>
      </c>
      <c r="I1277" t="str">
        <f>VLOOKUP(Table_Query_from_OCE_REP4[[#This Row],[TOPORT]],Table_Query_from_OCE_REP_1[[PCODE]:[PNAME]],2,)</f>
        <v>LONDON (SOUTHAMPTON), UK</v>
      </c>
      <c r="J1277" t="str">
        <f>_xlfn.CONCAT(Table_Query_from_OCE_REP4[[#This Row],[FMPORT]],"/",Table_Query_from_OCE_REP4[[#This Row],[TOPORT]])</f>
        <v>MIA/SOU</v>
      </c>
      <c r="K1277" t="str">
        <f>_xlfn.CONCAT(Table_Query_from_OCE_REP4[[#This Row],[FM NAME]],"/",Table_Query_from_OCE_REP4[[#This Row],[TO NAME]])</f>
        <v>MIAMI, FLORIDA/LONDON (SOUTHAMPTON), UK</v>
      </c>
    </row>
    <row r="1278" spans="1:11" x14ac:dyDescent="0.35">
      <c r="A1278" t="s">
        <v>4008</v>
      </c>
      <c r="B1278" t="s">
        <v>313</v>
      </c>
      <c r="C1278" t="s">
        <v>1203</v>
      </c>
      <c r="D1278" s="17">
        <v>45778</v>
      </c>
      <c r="E1278">
        <v>12</v>
      </c>
      <c r="F1278" t="s">
        <v>26</v>
      </c>
      <c r="G1278" t="str">
        <f>VLOOKUP(Table_Query_from_OCE_REP4[[#This Row],[FMPORT]],Table_Query_from_OCE_REP_1[],2,)</f>
        <v>MIAMI, FLORIDA</v>
      </c>
      <c r="H1278" t="s">
        <v>59</v>
      </c>
      <c r="I1278" t="str">
        <f>VLOOKUP(Table_Query_from_OCE_REP4[[#This Row],[TOPORT]],Table_Query_from_OCE_REP_1[[PCODE]:[PNAME]],2,)</f>
        <v>LISBON, PORTUGAL</v>
      </c>
      <c r="J1278" t="str">
        <f>_xlfn.CONCAT(Table_Query_from_OCE_REP4[[#This Row],[FMPORT]],"/",Table_Query_from_OCE_REP4[[#This Row],[TOPORT]])</f>
        <v>MIA/LIS</v>
      </c>
      <c r="K1278" t="str">
        <f>_xlfn.CONCAT(Table_Query_from_OCE_REP4[[#This Row],[FM NAME]],"/",Table_Query_from_OCE_REP4[[#This Row],[TO NAME]])</f>
        <v>MIAMI, FLORIDA/LISBON, PORTUGAL</v>
      </c>
    </row>
    <row r="1279" spans="1:11" x14ac:dyDescent="0.35">
      <c r="A1279" t="s">
        <v>4009</v>
      </c>
      <c r="B1279" t="s">
        <v>4010</v>
      </c>
      <c r="C1279" t="s">
        <v>1203</v>
      </c>
      <c r="D1279" s="17">
        <v>45778</v>
      </c>
      <c r="E1279">
        <v>22</v>
      </c>
      <c r="F1279" t="s">
        <v>26</v>
      </c>
      <c r="G1279" t="str">
        <f>VLOOKUP(Table_Query_from_OCE_REP4[[#This Row],[FMPORT]],Table_Query_from_OCE_REP_1[],2,)</f>
        <v>MIAMI, FLORIDA</v>
      </c>
      <c r="H1279" t="s">
        <v>60</v>
      </c>
      <c r="I1279" t="str">
        <f>VLOOKUP(Table_Query_from_OCE_REP4[[#This Row],[TOPORT]],Table_Query_from_OCE_REP_1[[PCODE]:[PNAME]],2,)</f>
        <v>LONDON (SOUTHAMPTON), UK</v>
      </c>
      <c r="J1279" t="str">
        <f>_xlfn.CONCAT(Table_Query_from_OCE_REP4[[#This Row],[FMPORT]],"/",Table_Query_from_OCE_REP4[[#This Row],[TOPORT]])</f>
        <v>MIA/SOU</v>
      </c>
      <c r="K1279" t="str">
        <f>_xlfn.CONCAT(Table_Query_from_OCE_REP4[[#This Row],[FM NAME]],"/",Table_Query_from_OCE_REP4[[#This Row],[TO NAME]])</f>
        <v>MIAMI, FLORIDA/LONDON (SOUTHAMPTON), UK</v>
      </c>
    </row>
    <row r="1280" spans="1:11" x14ac:dyDescent="0.35">
      <c r="A1280" t="s">
        <v>4011</v>
      </c>
      <c r="B1280" t="s">
        <v>4012</v>
      </c>
      <c r="C1280" t="s">
        <v>1203</v>
      </c>
      <c r="D1280" s="17">
        <v>45778</v>
      </c>
      <c r="E1280">
        <v>33</v>
      </c>
      <c r="F1280" t="s">
        <v>26</v>
      </c>
      <c r="G1280" t="str">
        <f>VLOOKUP(Table_Query_from_OCE_REP4[[#This Row],[FMPORT]],Table_Query_from_OCE_REP_1[],2,)</f>
        <v>MIAMI, FLORIDA</v>
      </c>
      <c r="H1280" t="s">
        <v>60</v>
      </c>
      <c r="I1280" t="str">
        <f>VLOOKUP(Table_Query_from_OCE_REP4[[#This Row],[TOPORT]],Table_Query_from_OCE_REP_1[[PCODE]:[PNAME]],2,)</f>
        <v>LONDON (SOUTHAMPTON), UK</v>
      </c>
      <c r="J1280" t="str">
        <f>_xlfn.CONCAT(Table_Query_from_OCE_REP4[[#This Row],[FMPORT]],"/",Table_Query_from_OCE_REP4[[#This Row],[TOPORT]])</f>
        <v>MIA/SOU</v>
      </c>
      <c r="K1280" t="str">
        <f>_xlfn.CONCAT(Table_Query_from_OCE_REP4[[#This Row],[FM NAME]],"/",Table_Query_from_OCE_REP4[[#This Row],[TO NAME]])</f>
        <v>MIAMI, FLORIDA/LONDON (SOUTHAMPTON), UK</v>
      </c>
    </row>
    <row r="1281" spans="1:11" x14ac:dyDescent="0.35">
      <c r="A1281" t="s">
        <v>4013</v>
      </c>
      <c r="B1281" t="s">
        <v>4014</v>
      </c>
      <c r="C1281" t="s">
        <v>1203</v>
      </c>
      <c r="D1281" s="17">
        <v>45790</v>
      </c>
      <c r="E1281">
        <v>10</v>
      </c>
      <c r="F1281" t="s">
        <v>59</v>
      </c>
      <c r="G1281" t="str">
        <f>VLOOKUP(Table_Query_from_OCE_REP4[[#This Row],[FMPORT]],Table_Query_from_OCE_REP_1[],2,)</f>
        <v>LISBON, PORTUGAL</v>
      </c>
      <c r="H1281" t="s">
        <v>60</v>
      </c>
      <c r="I1281" t="str">
        <f>VLOOKUP(Table_Query_from_OCE_REP4[[#This Row],[TOPORT]],Table_Query_from_OCE_REP_1[[PCODE]:[PNAME]],2,)</f>
        <v>LONDON (SOUTHAMPTON), UK</v>
      </c>
      <c r="J1281" t="str">
        <f>_xlfn.CONCAT(Table_Query_from_OCE_REP4[[#This Row],[FMPORT]],"/",Table_Query_from_OCE_REP4[[#This Row],[TOPORT]])</f>
        <v>LIS/SOU</v>
      </c>
      <c r="K1281" t="str">
        <f>_xlfn.CONCAT(Table_Query_from_OCE_REP4[[#This Row],[FM NAME]],"/",Table_Query_from_OCE_REP4[[#This Row],[TO NAME]])</f>
        <v>LISBON, PORTUGAL/LONDON (SOUTHAMPTON), UK</v>
      </c>
    </row>
    <row r="1282" spans="1:11" x14ac:dyDescent="0.35">
      <c r="A1282" t="s">
        <v>4015</v>
      </c>
      <c r="B1282" t="s">
        <v>4016</v>
      </c>
      <c r="C1282" t="s">
        <v>1203</v>
      </c>
      <c r="D1282" s="17">
        <v>45790</v>
      </c>
      <c r="E1282">
        <v>21</v>
      </c>
      <c r="F1282" t="s">
        <v>59</v>
      </c>
      <c r="G1282" t="str">
        <f>VLOOKUP(Table_Query_from_OCE_REP4[[#This Row],[FMPORT]],Table_Query_from_OCE_REP_1[],2,)</f>
        <v>LISBON, PORTUGAL</v>
      </c>
      <c r="H1282" t="s">
        <v>60</v>
      </c>
      <c r="I1282" t="str">
        <f>VLOOKUP(Table_Query_from_OCE_REP4[[#This Row],[TOPORT]],Table_Query_from_OCE_REP_1[[PCODE]:[PNAME]],2,)</f>
        <v>LONDON (SOUTHAMPTON), UK</v>
      </c>
      <c r="J1282" t="str">
        <f>_xlfn.CONCAT(Table_Query_from_OCE_REP4[[#This Row],[FMPORT]],"/",Table_Query_from_OCE_REP4[[#This Row],[TOPORT]])</f>
        <v>LIS/SOU</v>
      </c>
      <c r="K1282" t="str">
        <f>_xlfn.CONCAT(Table_Query_from_OCE_REP4[[#This Row],[FM NAME]],"/",Table_Query_from_OCE_REP4[[#This Row],[TO NAME]])</f>
        <v>LISBON, PORTUGAL/LONDON (SOUTHAMPTON), UK</v>
      </c>
    </row>
    <row r="1283" spans="1:11" x14ac:dyDescent="0.35">
      <c r="A1283" t="s">
        <v>4017</v>
      </c>
      <c r="B1283" t="s">
        <v>4018</v>
      </c>
      <c r="C1283" t="s">
        <v>1203</v>
      </c>
      <c r="D1283" s="17">
        <v>45800</v>
      </c>
      <c r="E1283">
        <v>11</v>
      </c>
      <c r="F1283" t="s">
        <v>60</v>
      </c>
      <c r="G1283" t="str">
        <f>VLOOKUP(Table_Query_from_OCE_REP4[[#This Row],[FMPORT]],Table_Query_from_OCE_REP_1[],2,)</f>
        <v>LONDON (SOUTHAMPTON), UK</v>
      </c>
      <c r="H1283" t="s">
        <v>60</v>
      </c>
      <c r="I1283" t="str">
        <f>VLOOKUP(Table_Query_from_OCE_REP4[[#This Row],[TOPORT]],Table_Query_from_OCE_REP_1[[PCODE]:[PNAME]],2,)</f>
        <v>LONDON (SOUTHAMPTON), UK</v>
      </c>
      <c r="J1283" t="str">
        <f>_xlfn.CONCAT(Table_Query_from_OCE_REP4[[#This Row],[FMPORT]],"/",Table_Query_from_OCE_REP4[[#This Row],[TOPORT]])</f>
        <v>SOU/SOU</v>
      </c>
      <c r="K1283" t="str">
        <f>_xlfn.CONCAT(Table_Query_from_OCE_REP4[[#This Row],[FM NAME]],"/",Table_Query_from_OCE_REP4[[#This Row],[TO NAME]])</f>
        <v>LONDON (SOUTHAMPTON), UK/LONDON (SOUTHAMPTON), UK</v>
      </c>
    </row>
    <row r="1284" spans="1:11" x14ac:dyDescent="0.35">
      <c r="A1284" t="s">
        <v>4353</v>
      </c>
      <c r="B1284" t="s">
        <v>4354</v>
      </c>
      <c r="C1284" t="s">
        <v>1203</v>
      </c>
      <c r="D1284" s="17">
        <v>45811</v>
      </c>
      <c r="E1284">
        <v>12</v>
      </c>
      <c r="F1284" t="s">
        <v>60</v>
      </c>
      <c r="G1284" t="str">
        <f>VLOOKUP(Table_Query_from_OCE_REP4[[#This Row],[FMPORT]],Table_Query_from_OCE_REP_1[],2,)</f>
        <v>LONDON (SOUTHAMPTON), UK</v>
      </c>
      <c r="H1284" t="s">
        <v>60</v>
      </c>
      <c r="I1284" t="str">
        <f>VLOOKUP(Table_Query_from_OCE_REP4[[#This Row],[TOPORT]],Table_Query_from_OCE_REP_1[[PCODE]:[PNAME]],2,)</f>
        <v>LONDON (SOUTHAMPTON), UK</v>
      </c>
      <c r="J1284" t="str">
        <f>_xlfn.CONCAT(Table_Query_from_OCE_REP4[[#This Row],[FMPORT]],"/",Table_Query_from_OCE_REP4[[#This Row],[TOPORT]])</f>
        <v>SOU/SOU</v>
      </c>
      <c r="K1284" t="str">
        <f>_xlfn.CONCAT(Table_Query_from_OCE_REP4[[#This Row],[FM NAME]],"/",Table_Query_from_OCE_REP4[[#This Row],[TO NAME]])</f>
        <v>LONDON (SOUTHAMPTON), UK/LONDON (SOUTHAMPTON), UK</v>
      </c>
    </row>
    <row r="1285" spans="1:11" x14ac:dyDescent="0.35">
      <c r="A1285" t="s">
        <v>4355</v>
      </c>
      <c r="B1285" t="s">
        <v>4356</v>
      </c>
      <c r="C1285" t="s">
        <v>1203</v>
      </c>
      <c r="D1285" s="17">
        <v>45811</v>
      </c>
      <c r="E1285">
        <v>26</v>
      </c>
      <c r="F1285" t="s">
        <v>60</v>
      </c>
      <c r="G1285" t="str">
        <f>VLOOKUP(Table_Query_from_OCE_REP4[[#This Row],[FMPORT]],Table_Query_from_OCE_REP_1[],2,)</f>
        <v>LONDON (SOUTHAMPTON), UK</v>
      </c>
      <c r="H1285" t="s">
        <v>73</v>
      </c>
      <c r="I1285" t="str">
        <f>VLOOKUP(Table_Query_from_OCE_REP4[[#This Row],[TOPORT]],Table_Query_from_OCE_REP_1[[PCODE]:[PNAME]],2,)</f>
        <v>OSLO, NORWAY</v>
      </c>
      <c r="J1285" t="str">
        <f>_xlfn.CONCAT(Table_Query_from_OCE_REP4[[#This Row],[FMPORT]],"/",Table_Query_from_OCE_REP4[[#This Row],[TOPORT]])</f>
        <v>SOU/OSL</v>
      </c>
      <c r="K1285" t="str">
        <f>_xlfn.CONCAT(Table_Query_from_OCE_REP4[[#This Row],[FM NAME]],"/",Table_Query_from_OCE_REP4[[#This Row],[TO NAME]])</f>
        <v>LONDON (SOUTHAMPTON), UK/OSLO, NORWAY</v>
      </c>
    </row>
    <row r="1286" spans="1:11" x14ac:dyDescent="0.35">
      <c r="A1286" t="s">
        <v>4357</v>
      </c>
      <c r="B1286" t="s">
        <v>4358</v>
      </c>
      <c r="C1286" t="s">
        <v>1203</v>
      </c>
      <c r="D1286" s="17">
        <v>45823</v>
      </c>
      <c r="E1286">
        <v>14</v>
      </c>
      <c r="F1286" t="s">
        <v>60</v>
      </c>
      <c r="G1286" t="str">
        <f>VLOOKUP(Table_Query_from_OCE_REP4[[#This Row],[FMPORT]],Table_Query_from_OCE_REP_1[],2,)</f>
        <v>LONDON (SOUTHAMPTON), UK</v>
      </c>
      <c r="H1286" t="s">
        <v>73</v>
      </c>
      <c r="I1286" t="str">
        <f>VLOOKUP(Table_Query_from_OCE_REP4[[#This Row],[TOPORT]],Table_Query_from_OCE_REP_1[[PCODE]:[PNAME]],2,)</f>
        <v>OSLO, NORWAY</v>
      </c>
      <c r="J1286" t="str">
        <f>_xlfn.CONCAT(Table_Query_from_OCE_REP4[[#This Row],[FMPORT]],"/",Table_Query_from_OCE_REP4[[#This Row],[TOPORT]])</f>
        <v>SOU/OSL</v>
      </c>
      <c r="K1286" t="str">
        <f>_xlfn.CONCAT(Table_Query_from_OCE_REP4[[#This Row],[FM NAME]],"/",Table_Query_from_OCE_REP4[[#This Row],[TO NAME]])</f>
        <v>LONDON (SOUTHAMPTON), UK/OSLO, NORWAY</v>
      </c>
    </row>
    <row r="1287" spans="1:11" x14ac:dyDescent="0.35">
      <c r="A1287" t="s">
        <v>4359</v>
      </c>
      <c r="B1287" t="s">
        <v>4360</v>
      </c>
      <c r="C1287" t="s">
        <v>1203</v>
      </c>
      <c r="D1287" s="17">
        <v>45823</v>
      </c>
      <c r="E1287">
        <v>24</v>
      </c>
      <c r="F1287" t="s">
        <v>60</v>
      </c>
      <c r="G1287" t="str">
        <f>VLOOKUP(Table_Query_from_OCE_REP4[[#This Row],[FMPORT]],Table_Query_from_OCE_REP_1[],2,)</f>
        <v>LONDON (SOUTHAMPTON), UK</v>
      </c>
      <c r="H1287" t="s">
        <v>57</v>
      </c>
      <c r="I1287" t="str">
        <f>VLOOKUP(Table_Query_from_OCE_REP4[[#This Row],[TOPORT]],Table_Query_from_OCE_REP_1[[PCODE]:[PNAME]],2,)</f>
        <v>STOCKHOLM, SWEDEN</v>
      </c>
      <c r="J1287" t="str">
        <f>_xlfn.CONCAT(Table_Query_from_OCE_REP4[[#This Row],[FMPORT]],"/",Table_Query_from_OCE_REP4[[#This Row],[TOPORT]])</f>
        <v>SOU/STO</v>
      </c>
      <c r="K1287" t="str">
        <f>_xlfn.CONCAT(Table_Query_from_OCE_REP4[[#This Row],[FM NAME]],"/",Table_Query_from_OCE_REP4[[#This Row],[TO NAME]])</f>
        <v>LONDON (SOUTHAMPTON), UK/STOCKHOLM, SWEDEN</v>
      </c>
    </row>
    <row r="1288" spans="1:11" x14ac:dyDescent="0.35">
      <c r="A1288" t="s">
        <v>4361</v>
      </c>
      <c r="B1288" t="s">
        <v>4362</v>
      </c>
      <c r="C1288" t="s">
        <v>1203</v>
      </c>
      <c r="D1288" s="17">
        <v>45837</v>
      </c>
      <c r="E1288">
        <v>10</v>
      </c>
      <c r="F1288" t="s">
        <v>73</v>
      </c>
      <c r="G1288" t="str">
        <f>VLOOKUP(Table_Query_from_OCE_REP4[[#This Row],[FMPORT]],Table_Query_from_OCE_REP_1[],2,)</f>
        <v>OSLO, NORWAY</v>
      </c>
      <c r="H1288" t="s">
        <v>57</v>
      </c>
      <c r="I1288" t="str">
        <f>VLOOKUP(Table_Query_from_OCE_REP4[[#This Row],[TOPORT]],Table_Query_from_OCE_REP_1[[PCODE]:[PNAME]],2,)</f>
        <v>STOCKHOLM, SWEDEN</v>
      </c>
      <c r="J1288" t="str">
        <f>_xlfn.CONCAT(Table_Query_from_OCE_REP4[[#This Row],[FMPORT]],"/",Table_Query_from_OCE_REP4[[#This Row],[TOPORT]])</f>
        <v>OSL/STO</v>
      </c>
      <c r="K1288" t="str">
        <f>_xlfn.CONCAT(Table_Query_from_OCE_REP4[[#This Row],[FM NAME]],"/",Table_Query_from_OCE_REP4[[#This Row],[TO NAME]])</f>
        <v>OSLO, NORWAY/STOCKHOLM, SWEDEN</v>
      </c>
    </row>
    <row r="1289" spans="1:11" x14ac:dyDescent="0.35">
      <c r="A1289" t="s">
        <v>4363</v>
      </c>
      <c r="B1289" t="s">
        <v>4364</v>
      </c>
      <c r="C1289" t="s">
        <v>1203</v>
      </c>
      <c r="D1289" s="17">
        <v>45847</v>
      </c>
      <c r="E1289">
        <v>12</v>
      </c>
      <c r="F1289" t="s">
        <v>57</v>
      </c>
      <c r="G1289" t="str">
        <f>VLOOKUP(Table_Query_from_OCE_REP4[[#This Row],[FMPORT]],Table_Query_from_OCE_REP_1[],2,)</f>
        <v>STOCKHOLM, SWEDEN</v>
      </c>
      <c r="H1289" t="s">
        <v>60</v>
      </c>
      <c r="I1289" t="str">
        <f>VLOOKUP(Table_Query_from_OCE_REP4[[#This Row],[TOPORT]],Table_Query_from_OCE_REP_1[[PCODE]:[PNAME]],2,)</f>
        <v>LONDON (SOUTHAMPTON), UK</v>
      </c>
      <c r="J1289" t="str">
        <f>_xlfn.CONCAT(Table_Query_from_OCE_REP4[[#This Row],[FMPORT]],"/",Table_Query_from_OCE_REP4[[#This Row],[TOPORT]])</f>
        <v>STO/SOU</v>
      </c>
      <c r="K1289" t="str">
        <f>_xlfn.CONCAT(Table_Query_from_OCE_REP4[[#This Row],[FM NAME]],"/",Table_Query_from_OCE_REP4[[#This Row],[TO NAME]])</f>
        <v>STOCKHOLM, SWEDEN/LONDON (SOUTHAMPTON), UK</v>
      </c>
    </row>
    <row r="1290" spans="1:11" x14ac:dyDescent="0.35">
      <c r="A1290" t="s">
        <v>4365</v>
      </c>
      <c r="B1290" t="s">
        <v>4366</v>
      </c>
      <c r="C1290" t="s">
        <v>1203</v>
      </c>
      <c r="D1290" s="17">
        <v>45859</v>
      </c>
      <c r="E1290">
        <v>14</v>
      </c>
      <c r="F1290" t="s">
        <v>60</v>
      </c>
      <c r="G1290" t="str">
        <f>VLOOKUP(Table_Query_from_OCE_REP4[[#This Row],[FMPORT]],Table_Query_from_OCE_REP_1[],2,)</f>
        <v>LONDON (SOUTHAMPTON), UK</v>
      </c>
      <c r="H1290" t="s">
        <v>60</v>
      </c>
      <c r="I1290" t="str">
        <f>VLOOKUP(Table_Query_from_OCE_REP4[[#This Row],[TOPORT]],Table_Query_from_OCE_REP_1[[PCODE]:[PNAME]],2,)</f>
        <v>LONDON (SOUTHAMPTON), UK</v>
      </c>
      <c r="J1290" t="str">
        <f>_xlfn.CONCAT(Table_Query_from_OCE_REP4[[#This Row],[FMPORT]],"/",Table_Query_from_OCE_REP4[[#This Row],[TOPORT]])</f>
        <v>SOU/SOU</v>
      </c>
      <c r="K1290" t="str">
        <f>_xlfn.CONCAT(Table_Query_from_OCE_REP4[[#This Row],[FM NAME]],"/",Table_Query_from_OCE_REP4[[#This Row],[TO NAME]])</f>
        <v>LONDON (SOUTHAMPTON), UK/LONDON (SOUTHAMPTON), UK</v>
      </c>
    </row>
    <row r="1291" spans="1:11" x14ac:dyDescent="0.35">
      <c r="A1291" t="s">
        <v>4367</v>
      </c>
      <c r="B1291" t="s">
        <v>4368</v>
      </c>
      <c r="C1291" t="s">
        <v>1203</v>
      </c>
      <c r="D1291" s="17">
        <v>45859</v>
      </c>
      <c r="E1291">
        <v>25</v>
      </c>
      <c r="F1291" t="s">
        <v>60</v>
      </c>
      <c r="G1291" t="str">
        <f>VLOOKUP(Table_Query_from_OCE_REP4[[#This Row],[FMPORT]],Table_Query_from_OCE_REP_1[],2,)</f>
        <v>LONDON (SOUTHAMPTON), UK</v>
      </c>
      <c r="H1291" t="s">
        <v>60</v>
      </c>
      <c r="I1291" t="str">
        <f>VLOOKUP(Table_Query_from_OCE_REP4[[#This Row],[TOPORT]],Table_Query_from_OCE_REP_1[[PCODE]:[PNAME]],2,)</f>
        <v>LONDON (SOUTHAMPTON), UK</v>
      </c>
      <c r="J1291" t="str">
        <f>_xlfn.CONCAT(Table_Query_from_OCE_REP4[[#This Row],[FMPORT]],"/",Table_Query_from_OCE_REP4[[#This Row],[TOPORT]])</f>
        <v>SOU/SOU</v>
      </c>
      <c r="K1291" t="str">
        <f>_xlfn.CONCAT(Table_Query_from_OCE_REP4[[#This Row],[FM NAME]],"/",Table_Query_from_OCE_REP4[[#This Row],[TO NAME]])</f>
        <v>LONDON (SOUTHAMPTON), UK/LONDON (SOUTHAMPTON), UK</v>
      </c>
    </row>
    <row r="1292" spans="1:11" x14ac:dyDescent="0.35">
      <c r="A1292" t="s">
        <v>4369</v>
      </c>
      <c r="B1292" t="s">
        <v>4196</v>
      </c>
      <c r="C1292" t="s">
        <v>1203</v>
      </c>
      <c r="D1292" s="17">
        <v>45873</v>
      </c>
      <c r="E1292">
        <v>11</v>
      </c>
      <c r="F1292" t="s">
        <v>60</v>
      </c>
      <c r="G1292" t="str">
        <f>VLOOKUP(Table_Query_from_OCE_REP4[[#This Row],[FMPORT]],Table_Query_from_OCE_REP_1[],2,)</f>
        <v>LONDON (SOUTHAMPTON), UK</v>
      </c>
      <c r="H1292" t="s">
        <v>60</v>
      </c>
      <c r="I1292" t="str">
        <f>VLOOKUP(Table_Query_from_OCE_REP4[[#This Row],[TOPORT]],Table_Query_from_OCE_REP_1[[PCODE]:[PNAME]],2,)</f>
        <v>LONDON (SOUTHAMPTON), UK</v>
      </c>
      <c r="J1292" t="str">
        <f>_xlfn.CONCAT(Table_Query_from_OCE_REP4[[#This Row],[FMPORT]],"/",Table_Query_from_OCE_REP4[[#This Row],[TOPORT]])</f>
        <v>SOU/SOU</v>
      </c>
      <c r="K1292" t="str">
        <f>_xlfn.CONCAT(Table_Query_from_OCE_REP4[[#This Row],[FM NAME]],"/",Table_Query_from_OCE_REP4[[#This Row],[TO NAME]])</f>
        <v>LONDON (SOUTHAMPTON), UK/LONDON (SOUTHAMPTON), UK</v>
      </c>
    </row>
    <row r="1293" spans="1:11" x14ac:dyDescent="0.35">
      <c r="A1293" t="s">
        <v>4370</v>
      </c>
      <c r="B1293" t="s">
        <v>4371</v>
      </c>
      <c r="C1293" t="s">
        <v>1203</v>
      </c>
      <c r="D1293" s="17">
        <v>45884</v>
      </c>
      <c r="E1293">
        <v>10</v>
      </c>
      <c r="F1293" t="s">
        <v>60</v>
      </c>
      <c r="G1293" t="str">
        <f>VLOOKUP(Table_Query_from_OCE_REP4[[#This Row],[FMPORT]],Table_Query_from_OCE_REP_1[],2,)</f>
        <v>LONDON (SOUTHAMPTON), UK</v>
      </c>
      <c r="H1293" t="s">
        <v>60</v>
      </c>
      <c r="I1293" t="str">
        <f>VLOOKUP(Table_Query_from_OCE_REP4[[#This Row],[TOPORT]],Table_Query_from_OCE_REP_1[[PCODE]:[PNAME]],2,)</f>
        <v>LONDON (SOUTHAMPTON), UK</v>
      </c>
      <c r="J1293" t="str">
        <f>_xlfn.CONCAT(Table_Query_from_OCE_REP4[[#This Row],[FMPORT]],"/",Table_Query_from_OCE_REP4[[#This Row],[TOPORT]])</f>
        <v>SOU/SOU</v>
      </c>
      <c r="K1293" t="str">
        <f>_xlfn.CONCAT(Table_Query_from_OCE_REP4[[#This Row],[FM NAME]],"/",Table_Query_from_OCE_REP4[[#This Row],[TO NAME]])</f>
        <v>LONDON (SOUTHAMPTON), UK/LONDON (SOUTHAMPTON), UK</v>
      </c>
    </row>
    <row r="1294" spans="1:11" x14ac:dyDescent="0.35">
      <c r="A1294" t="s">
        <v>4372</v>
      </c>
      <c r="B1294" t="s">
        <v>4373</v>
      </c>
      <c r="C1294" t="s">
        <v>1203</v>
      </c>
      <c r="D1294" s="17">
        <v>45884</v>
      </c>
      <c r="E1294">
        <v>30</v>
      </c>
      <c r="F1294" t="s">
        <v>60</v>
      </c>
      <c r="G1294" t="str">
        <f>VLOOKUP(Table_Query_from_OCE_REP4[[#This Row],[FMPORT]],Table_Query_from_OCE_REP_1[],2,)</f>
        <v>LONDON (SOUTHAMPTON), UK</v>
      </c>
      <c r="H1294" t="s">
        <v>49</v>
      </c>
      <c r="I1294" t="str">
        <f>VLOOKUP(Table_Query_from_OCE_REP4[[#This Row],[TOPORT]],Table_Query_from_OCE_REP_1[[PCODE]:[PNAME]],2,)</f>
        <v>BARCELONA, SPAIN</v>
      </c>
      <c r="J1294" t="str">
        <f>_xlfn.CONCAT(Table_Query_from_OCE_REP4[[#This Row],[FMPORT]],"/",Table_Query_from_OCE_REP4[[#This Row],[TOPORT]])</f>
        <v>SOU/BCN</v>
      </c>
      <c r="K1294" t="str">
        <f>_xlfn.CONCAT(Table_Query_from_OCE_REP4[[#This Row],[FM NAME]],"/",Table_Query_from_OCE_REP4[[#This Row],[TO NAME]])</f>
        <v>LONDON (SOUTHAMPTON), UK/BARCELONA, SPAIN</v>
      </c>
    </row>
    <row r="1295" spans="1:11" x14ac:dyDescent="0.35">
      <c r="A1295" t="s">
        <v>4374</v>
      </c>
      <c r="B1295" t="s">
        <v>4375</v>
      </c>
      <c r="C1295" t="s">
        <v>1203</v>
      </c>
      <c r="D1295" s="17">
        <v>45884</v>
      </c>
      <c r="E1295">
        <v>42</v>
      </c>
      <c r="F1295" t="s">
        <v>60</v>
      </c>
      <c r="G1295" t="str">
        <f>VLOOKUP(Table_Query_from_OCE_REP4[[#This Row],[FMPORT]],Table_Query_from_OCE_REP_1[],2,)</f>
        <v>LONDON (SOUTHAMPTON), UK</v>
      </c>
      <c r="H1295" t="s">
        <v>411</v>
      </c>
      <c r="I1295" t="str">
        <f>VLOOKUP(Table_Query_from_OCE_REP4[[#This Row],[TOPORT]],Table_Query_from_OCE_REP_1[[PCODE]:[PNAME]],2,)</f>
        <v>ISTANBUL, TURKEY</v>
      </c>
      <c r="J1295" t="str">
        <f>_xlfn.CONCAT(Table_Query_from_OCE_REP4[[#This Row],[FMPORT]],"/",Table_Query_from_OCE_REP4[[#This Row],[TOPORT]])</f>
        <v>SOU/IST</v>
      </c>
      <c r="K1295" t="str">
        <f>_xlfn.CONCAT(Table_Query_from_OCE_REP4[[#This Row],[FM NAME]],"/",Table_Query_from_OCE_REP4[[#This Row],[TO NAME]])</f>
        <v>LONDON (SOUTHAMPTON), UK/ISTANBUL, TURKEY</v>
      </c>
    </row>
    <row r="1296" spans="1:11" x14ac:dyDescent="0.35">
      <c r="A1296" t="s">
        <v>4376</v>
      </c>
      <c r="B1296" t="s">
        <v>4377</v>
      </c>
      <c r="C1296" t="s">
        <v>1203</v>
      </c>
      <c r="D1296" s="17">
        <v>45894</v>
      </c>
      <c r="E1296">
        <v>10</v>
      </c>
      <c r="F1296" t="s">
        <v>60</v>
      </c>
      <c r="G1296" t="str">
        <f>VLOOKUP(Table_Query_from_OCE_REP4[[#This Row],[FMPORT]],Table_Query_from_OCE_REP_1[],2,)</f>
        <v>LONDON (SOUTHAMPTON), UK</v>
      </c>
      <c r="H1296" t="s">
        <v>69</v>
      </c>
      <c r="I1296" t="str">
        <f>VLOOKUP(Table_Query_from_OCE_REP4[[#This Row],[TOPORT]],Table_Query_from_OCE_REP_1[[PCODE]:[PNAME]],2,)</f>
        <v>BILBAO, SPAIN</v>
      </c>
      <c r="J1296" t="str">
        <f>_xlfn.CONCAT(Table_Query_from_OCE_REP4[[#This Row],[FMPORT]],"/",Table_Query_from_OCE_REP4[[#This Row],[TOPORT]])</f>
        <v>SOU/BIO</v>
      </c>
      <c r="K1296" t="str">
        <f>_xlfn.CONCAT(Table_Query_from_OCE_REP4[[#This Row],[FM NAME]],"/",Table_Query_from_OCE_REP4[[#This Row],[TO NAME]])</f>
        <v>LONDON (SOUTHAMPTON), UK/BILBAO, SPAIN</v>
      </c>
    </row>
    <row r="1297" spans="1:11" x14ac:dyDescent="0.35">
      <c r="A1297" t="s">
        <v>4378</v>
      </c>
      <c r="B1297" t="s">
        <v>4379</v>
      </c>
      <c r="C1297" t="s">
        <v>1203</v>
      </c>
      <c r="D1297" s="17">
        <v>45904</v>
      </c>
      <c r="E1297">
        <v>10</v>
      </c>
      <c r="F1297" t="s">
        <v>69</v>
      </c>
      <c r="G1297" t="str">
        <f>VLOOKUP(Table_Query_from_OCE_REP4[[#This Row],[FMPORT]],Table_Query_from_OCE_REP_1[],2,)</f>
        <v>BILBAO, SPAIN</v>
      </c>
      <c r="H1297" t="s">
        <v>49</v>
      </c>
      <c r="I1297" t="str">
        <f>VLOOKUP(Table_Query_from_OCE_REP4[[#This Row],[TOPORT]],Table_Query_from_OCE_REP_1[[PCODE]:[PNAME]],2,)</f>
        <v>BARCELONA, SPAIN</v>
      </c>
      <c r="J1297" t="str">
        <f>_xlfn.CONCAT(Table_Query_from_OCE_REP4[[#This Row],[FMPORT]],"/",Table_Query_from_OCE_REP4[[#This Row],[TOPORT]])</f>
        <v>BIO/BCN</v>
      </c>
      <c r="K1297" t="str">
        <f>_xlfn.CONCAT(Table_Query_from_OCE_REP4[[#This Row],[FM NAME]],"/",Table_Query_from_OCE_REP4[[#This Row],[TO NAME]])</f>
        <v>BILBAO, SPAIN/BARCELONA, SPAIN</v>
      </c>
    </row>
    <row r="1298" spans="1:11" x14ac:dyDescent="0.35">
      <c r="A1298" t="s">
        <v>4380</v>
      </c>
      <c r="B1298" t="s">
        <v>4381</v>
      </c>
      <c r="C1298" t="s">
        <v>1203</v>
      </c>
      <c r="D1298" s="17">
        <v>45914</v>
      </c>
      <c r="E1298">
        <v>12</v>
      </c>
      <c r="F1298" t="s">
        <v>49</v>
      </c>
      <c r="G1298" t="str">
        <f>VLOOKUP(Table_Query_from_OCE_REP4[[#This Row],[FMPORT]],Table_Query_from_OCE_REP_1[],2,)</f>
        <v>BARCELONA, SPAIN</v>
      </c>
      <c r="H1298" t="s">
        <v>411</v>
      </c>
      <c r="I1298" t="str">
        <f>VLOOKUP(Table_Query_from_OCE_REP4[[#This Row],[TOPORT]],Table_Query_from_OCE_REP_1[[PCODE]:[PNAME]],2,)</f>
        <v>ISTANBUL, TURKEY</v>
      </c>
      <c r="J1298" t="str">
        <f>_xlfn.CONCAT(Table_Query_from_OCE_REP4[[#This Row],[FMPORT]],"/",Table_Query_from_OCE_REP4[[#This Row],[TOPORT]])</f>
        <v>BCN/IST</v>
      </c>
      <c r="K1298" t="str">
        <f>_xlfn.CONCAT(Table_Query_from_OCE_REP4[[#This Row],[FM NAME]],"/",Table_Query_from_OCE_REP4[[#This Row],[TO NAME]])</f>
        <v>BARCELONA, SPAIN/ISTANBUL, TURKEY</v>
      </c>
    </row>
    <row r="1299" spans="1:11" x14ac:dyDescent="0.35">
      <c r="A1299" t="s">
        <v>4382</v>
      </c>
      <c r="B1299" t="s">
        <v>4383</v>
      </c>
      <c r="C1299" t="s">
        <v>1203</v>
      </c>
      <c r="D1299" s="17">
        <v>45926</v>
      </c>
      <c r="E1299">
        <v>7</v>
      </c>
      <c r="F1299" t="s">
        <v>411</v>
      </c>
      <c r="G1299" t="str">
        <f>VLOOKUP(Table_Query_from_OCE_REP4[[#This Row],[FMPORT]],Table_Query_from_OCE_REP_1[],2,)</f>
        <v>ISTANBUL, TURKEY</v>
      </c>
      <c r="H1299" t="s">
        <v>47</v>
      </c>
      <c r="I1299" t="str">
        <f>VLOOKUP(Table_Query_from_OCE_REP4[[#This Row],[TOPORT]],Table_Query_from_OCE_REP_1[[PCODE]:[PNAME]],2,)</f>
        <v>ATHENS (PIRAEUS), GREECE</v>
      </c>
      <c r="J1299" t="str">
        <f>_xlfn.CONCAT(Table_Query_from_OCE_REP4[[#This Row],[FMPORT]],"/",Table_Query_from_OCE_REP4[[#This Row],[TOPORT]])</f>
        <v>IST/PIR</v>
      </c>
      <c r="K1299" t="str">
        <f>_xlfn.CONCAT(Table_Query_from_OCE_REP4[[#This Row],[FM NAME]],"/",Table_Query_from_OCE_REP4[[#This Row],[TO NAME]])</f>
        <v>ISTANBUL, TURKEY/ATHENS (PIRAEUS), GREECE</v>
      </c>
    </row>
    <row r="1300" spans="1:11" x14ac:dyDescent="0.35">
      <c r="A1300" t="s">
        <v>4384</v>
      </c>
      <c r="B1300" t="s">
        <v>4385</v>
      </c>
      <c r="C1300" t="s">
        <v>1203</v>
      </c>
      <c r="D1300" s="17">
        <v>45933</v>
      </c>
      <c r="E1300">
        <v>10</v>
      </c>
      <c r="F1300" t="s">
        <v>47</v>
      </c>
      <c r="G1300" t="str">
        <f>VLOOKUP(Table_Query_from_OCE_REP4[[#This Row],[FMPORT]],Table_Query_from_OCE_REP_1[],2,)</f>
        <v>ATHENS (PIRAEUS), GREECE</v>
      </c>
      <c r="H1300" t="s">
        <v>58</v>
      </c>
      <c r="I1300" t="str">
        <f>VLOOKUP(Table_Query_from_OCE_REP4[[#This Row],[TOPORT]],Table_Query_from_OCE_REP_1[[PCODE]:[PNAME]],2,)</f>
        <v>MONTE CARLO, MONACO</v>
      </c>
      <c r="J1300" t="str">
        <f>_xlfn.CONCAT(Table_Query_from_OCE_REP4[[#This Row],[FMPORT]],"/",Table_Query_from_OCE_REP4[[#This Row],[TOPORT]])</f>
        <v>PIR/MCM</v>
      </c>
      <c r="K1300" t="str">
        <f>_xlfn.CONCAT(Table_Query_from_OCE_REP4[[#This Row],[FM NAME]],"/",Table_Query_from_OCE_REP4[[#This Row],[TO NAME]])</f>
        <v>ATHENS (PIRAEUS), GREECE/MONTE CARLO, MONACO</v>
      </c>
    </row>
    <row r="1301" spans="1:11" x14ac:dyDescent="0.35">
      <c r="A1301" t="s">
        <v>4386</v>
      </c>
      <c r="B1301" t="s">
        <v>4387</v>
      </c>
      <c r="C1301" t="s">
        <v>1203</v>
      </c>
      <c r="D1301" s="17">
        <v>45943</v>
      </c>
      <c r="E1301">
        <v>10</v>
      </c>
      <c r="F1301" t="s">
        <v>58</v>
      </c>
      <c r="G1301" t="str">
        <f>VLOOKUP(Table_Query_from_OCE_REP4[[#This Row],[FMPORT]],Table_Query_from_OCE_REP_1[],2,)</f>
        <v>MONTE CARLO, MONACO</v>
      </c>
      <c r="H1301" t="s">
        <v>88</v>
      </c>
      <c r="I1301" t="str">
        <f>VLOOKUP(Table_Query_from_OCE_REP4[[#This Row],[TOPORT]],Table_Query_from_OCE_REP_1[[PCODE]:[PNAME]],2,)</f>
        <v>TRIESTE, ITALY</v>
      </c>
      <c r="J1301" t="str">
        <f>_xlfn.CONCAT(Table_Query_from_OCE_REP4[[#This Row],[FMPORT]],"/",Table_Query_from_OCE_REP4[[#This Row],[TOPORT]])</f>
        <v>MCM/TRS</v>
      </c>
      <c r="K1301" t="str">
        <f>_xlfn.CONCAT(Table_Query_from_OCE_REP4[[#This Row],[FM NAME]],"/",Table_Query_from_OCE_REP4[[#This Row],[TO NAME]])</f>
        <v>MONTE CARLO, MONACO/TRIESTE, ITALY</v>
      </c>
    </row>
    <row r="1302" spans="1:11" x14ac:dyDescent="0.35">
      <c r="A1302" t="s">
        <v>4388</v>
      </c>
      <c r="B1302" t="s">
        <v>4421</v>
      </c>
      <c r="C1302" t="s">
        <v>1203</v>
      </c>
      <c r="D1302" s="17">
        <v>45953</v>
      </c>
      <c r="E1302">
        <v>6</v>
      </c>
      <c r="F1302" t="s">
        <v>88</v>
      </c>
      <c r="G1302" t="str">
        <f>VLOOKUP(Table_Query_from_OCE_REP4[[#This Row],[FMPORT]],Table_Query_from_OCE_REP_1[],2,)</f>
        <v>TRIESTE, ITALY</v>
      </c>
      <c r="H1302" t="s">
        <v>48</v>
      </c>
      <c r="I1302" t="str">
        <f>VLOOKUP(Table_Query_from_OCE_REP4[[#This Row],[TOPORT]],Table_Query_from_OCE_REP_1[[PCODE]:[PNAME]],2,)</f>
        <v>ROME (CIVITAVECCHIA), ITALY</v>
      </c>
      <c r="J1302" t="str">
        <f>_xlfn.CONCAT(Table_Query_from_OCE_REP4[[#This Row],[FMPORT]],"/",Table_Query_from_OCE_REP4[[#This Row],[TOPORT]])</f>
        <v>TRS/CIV</v>
      </c>
      <c r="K1302" t="str">
        <f>_xlfn.CONCAT(Table_Query_from_OCE_REP4[[#This Row],[FM NAME]],"/",Table_Query_from_OCE_REP4[[#This Row],[TO NAME]])</f>
        <v>TRIESTE, ITALY/ROME (CIVITAVECCHIA), ITALY</v>
      </c>
    </row>
    <row r="1303" spans="1:11" x14ac:dyDescent="0.35">
      <c r="A1303" t="s">
        <v>4422</v>
      </c>
      <c r="B1303" t="s">
        <v>4390</v>
      </c>
      <c r="C1303" t="s">
        <v>1203</v>
      </c>
      <c r="D1303" s="17">
        <v>45959</v>
      </c>
      <c r="E1303">
        <v>11</v>
      </c>
      <c r="F1303" t="s">
        <v>48</v>
      </c>
      <c r="G1303" t="str">
        <f>VLOOKUP(Table_Query_from_OCE_REP4[[#This Row],[FMPORT]],Table_Query_from_OCE_REP_1[],2,)</f>
        <v>ROME (CIVITAVECCHIA), ITALY</v>
      </c>
      <c r="H1303" t="s">
        <v>411</v>
      </c>
      <c r="I1303" t="str">
        <f>VLOOKUP(Table_Query_from_OCE_REP4[[#This Row],[TOPORT]],Table_Query_from_OCE_REP_1[[PCODE]:[PNAME]],2,)</f>
        <v>ISTANBUL, TURKEY</v>
      </c>
      <c r="J1303" t="str">
        <f>_xlfn.CONCAT(Table_Query_from_OCE_REP4[[#This Row],[FMPORT]],"/",Table_Query_from_OCE_REP4[[#This Row],[TOPORT]])</f>
        <v>CIV/IST</v>
      </c>
      <c r="K1303" t="str">
        <f>_xlfn.CONCAT(Table_Query_from_OCE_REP4[[#This Row],[FM NAME]],"/",Table_Query_from_OCE_REP4[[#This Row],[TO NAME]])</f>
        <v>ROME (CIVITAVECCHIA), ITALY/ISTANBUL, TURKEY</v>
      </c>
    </row>
    <row r="1304" spans="1:11" x14ac:dyDescent="0.35">
      <c r="A1304" t="s">
        <v>4389</v>
      </c>
      <c r="B1304" t="s">
        <v>4390</v>
      </c>
      <c r="C1304" t="s">
        <v>1203</v>
      </c>
      <c r="D1304" s="17">
        <v>45960</v>
      </c>
      <c r="E1304">
        <v>10</v>
      </c>
      <c r="F1304" t="s">
        <v>2116</v>
      </c>
      <c r="G1304" t="str">
        <f>VLOOKUP(Table_Query_from_OCE_REP4[[#This Row],[FMPORT]],Table_Query_from_OCE_REP_1[],2,)</f>
        <v>CINQUE TERRE (LA SPEZIA), ITALY</v>
      </c>
      <c r="H1304" t="s">
        <v>411</v>
      </c>
      <c r="I1304" t="str">
        <f>VLOOKUP(Table_Query_from_OCE_REP4[[#This Row],[TOPORT]],Table_Query_from_OCE_REP_1[[PCODE]:[PNAME]],2,)</f>
        <v>ISTANBUL, TURKEY</v>
      </c>
      <c r="J1304" t="str">
        <f>_xlfn.CONCAT(Table_Query_from_OCE_REP4[[#This Row],[FMPORT]],"/",Table_Query_from_OCE_REP4[[#This Row],[TOPORT]])</f>
        <v>LPZ/IST</v>
      </c>
      <c r="K1304" t="str">
        <f>_xlfn.CONCAT(Table_Query_from_OCE_REP4[[#This Row],[FM NAME]],"/",Table_Query_from_OCE_REP4[[#This Row],[TO NAME]])</f>
        <v>CINQUE TERRE (LA SPEZIA), ITALY/ISTANBUL, TURKEY</v>
      </c>
    </row>
    <row r="1305" spans="1:11" x14ac:dyDescent="0.35">
      <c r="A1305" t="s">
        <v>4391</v>
      </c>
      <c r="B1305" t="s">
        <v>4392</v>
      </c>
      <c r="C1305" t="s">
        <v>1203</v>
      </c>
      <c r="D1305" s="17">
        <v>45970</v>
      </c>
      <c r="E1305">
        <v>10</v>
      </c>
      <c r="F1305" t="s">
        <v>411</v>
      </c>
      <c r="G1305" t="str">
        <f>VLOOKUP(Table_Query_from_OCE_REP4[[#This Row],[FMPORT]],Table_Query_from_OCE_REP_1[],2,)</f>
        <v>ISTANBUL, TURKEY</v>
      </c>
      <c r="H1305" t="s">
        <v>49</v>
      </c>
      <c r="I1305" t="str">
        <f>VLOOKUP(Table_Query_from_OCE_REP4[[#This Row],[TOPORT]],Table_Query_from_OCE_REP_1[[PCODE]:[PNAME]],2,)</f>
        <v>BARCELONA, SPAIN</v>
      </c>
      <c r="J1305" t="str">
        <f>_xlfn.CONCAT(Table_Query_from_OCE_REP4[[#This Row],[FMPORT]],"/",Table_Query_from_OCE_REP4[[#This Row],[TOPORT]])</f>
        <v>IST/BCN</v>
      </c>
      <c r="K1305" t="str">
        <f>_xlfn.CONCAT(Table_Query_from_OCE_REP4[[#This Row],[FM NAME]],"/",Table_Query_from_OCE_REP4[[#This Row],[TO NAME]])</f>
        <v>ISTANBUL, TURKEY/BARCELONA, SPAIN</v>
      </c>
    </row>
    <row r="1306" spans="1:11" x14ac:dyDescent="0.35">
      <c r="A1306" t="s">
        <v>4393</v>
      </c>
      <c r="B1306" t="s">
        <v>4394</v>
      </c>
      <c r="C1306" t="s">
        <v>1203</v>
      </c>
      <c r="D1306" s="17">
        <v>45970</v>
      </c>
      <c r="E1306">
        <v>24</v>
      </c>
      <c r="F1306" t="s">
        <v>411</v>
      </c>
      <c r="G1306" t="str">
        <f>VLOOKUP(Table_Query_from_OCE_REP4[[#This Row],[FMPORT]],Table_Query_from_OCE_REP_1[],2,)</f>
        <v>ISTANBUL, TURKEY</v>
      </c>
      <c r="H1306" t="s">
        <v>26</v>
      </c>
      <c r="I1306" t="str">
        <f>VLOOKUP(Table_Query_from_OCE_REP4[[#This Row],[TOPORT]],Table_Query_from_OCE_REP_1[[PCODE]:[PNAME]],2,)</f>
        <v>MIAMI, FLORIDA</v>
      </c>
      <c r="J1306" t="str">
        <f>_xlfn.CONCAT(Table_Query_from_OCE_REP4[[#This Row],[FMPORT]],"/",Table_Query_from_OCE_REP4[[#This Row],[TOPORT]])</f>
        <v>IST/MIA</v>
      </c>
      <c r="K1306" t="str">
        <f>_xlfn.CONCAT(Table_Query_from_OCE_REP4[[#This Row],[FM NAME]],"/",Table_Query_from_OCE_REP4[[#This Row],[TO NAME]])</f>
        <v>ISTANBUL, TURKEY/MIAMI, FLORIDA</v>
      </c>
    </row>
    <row r="1307" spans="1:11" x14ac:dyDescent="0.35">
      <c r="A1307" t="s">
        <v>4395</v>
      </c>
      <c r="B1307" t="s">
        <v>4396</v>
      </c>
      <c r="C1307" t="s">
        <v>1203</v>
      </c>
      <c r="D1307" s="17">
        <v>45980</v>
      </c>
      <c r="E1307">
        <v>14</v>
      </c>
      <c r="F1307" t="s">
        <v>49</v>
      </c>
      <c r="G1307" t="str">
        <f>VLOOKUP(Table_Query_from_OCE_REP4[[#This Row],[FMPORT]],Table_Query_from_OCE_REP_1[],2,)</f>
        <v>BARCELONA, SPAIN</v>
      </c>
      <c r="H1307" t="s">
        <v>26</v>
      </c>
      <c r="I1307" t="str">
        <f>VLOOKUP(Table_Query_from_OCE_REP4[[#This Row],[TOPORT]],Table_Query_from_OCE_REP_1[[PCODE]:[PNAME]],2,)</f>
        <v>MIAMI, FLORIDA</v>
      </c>
      <c r="J1307" t="str">
        <f>_xlfn.CONCAT(Table_Query_from_OCE_REP4[[#This Row],[FMPORT]],"/",Table_Query_from_OCE_REP4[[#This Row],[TOPORT]])</f>
        <v>BCN/MIA</v>
      </c>
      <c r="K1307" t="str">
        <f>_xlfn.CONCAT(Table_Query_from_OCE_REP4[[#This Row],[FM NAME]],"/",Table_Query_from_OCE_REP4[[#This Row],[TO NAME]])</f>
        <v>BARCELONA, SPAIN/MIAMI, FLORIDA</v>
      </c>
    </row>
    <row r="1308" spans="1:11" x14ac:dyDescent="0.35">
      <c r="A1308" t="s">
        <v>4397</v>
      </c>
      <c r="B1308" t="s">
        <v>4398</v>
      </c>
      <c r="C1308" t="s">
        <v>1203</v>
      </c>
      <c r="D1308" s="17">
        <v>45994</v>
      </c>
      <c r="E1308">
        <v>17</v>
      </c>
      <c r="F1308" t="s">
        <v>26</v>
      </c>
      <c r="G1308" t="str">
        <f>VLOOKUP(Table_Query_from_OCE_REP4[[#This Row],[FMPORT]],Table_Query_from_OCE_REP_1[],2,)</f>
        <v>MIAMI, FLORIDA</v>
      </c>
      <c r="H1308" t="s">
        <v>44</v>
      </c>
      <c r="I1308" t="str">
        <f>VLOOKUP(Table_Query_from_OCE_REP4[[#This Row],[TOPORT]],Table_Query_from_OCE_REP_1[[PCODE]:[PNAME]],2,)</f>
        <v>LOS ANGELES, CALIFORNIA</v>
      </c>
      <c r="J1308" t="str">
        <f>_xlfn.CONCAT(Table_Query_from_OCE_REP4[[#This Row],[FMPORT]],"/",Table_Query_from_OCE_REP4[[#This Row],[TOPORT]])</f>
        <v>MIA/LAX</v>
      </c>
      <c r="K1308" t="str">
        <f>_xlfn.CONCAT(Table_Query_from_OCE_REP4[[#This Row],[FM NAME]],"/",Table_Query_from_OCE_REP4[[#This Row],[TO NAME]])</f>
        <v>MIAMI, FLORIDA/LOS ANGELES, CALIFORNIA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Interline</vt:lpstr>
      <vt:lpstr>TIERS</vt:lpstr>
      <vt:lpstr>Cruise_Q</vt:lpstr>
      <vt:lpstr>Interline!Print_Area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Diane Fish, Twin Fish Interline Travel</cp:lastModifiedBy>
  <cp:lastPrinted>2019-05-13T17:45:14Z</cp:lastPrinted>
  <dcterms:created xsi:type="dcterms:W3CDTF">2014-04-04T16:28:01Z</dcterms:created>
  <dcterms:modified xsi:type="dcterms:W3CDTF">2024-03-26T04:03:52Z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